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as ao formulário 1" sheetId="1" r:id="rId4"/>
    <sheet state="hidden" name="Página2" sheetId="2" r:id="rId5"/>
  </sheets>
  <definedNames>
    <definedName hidden="1" localSheetId="0" name="Z_B3348CD8_A03B_4B15_9657_DA4933003DFE_.wvu.FilterData">'Respostas ao formulário 1'!$B$1:$AO$29</definedName>
  </definedNames>
  <calcPr/>
  <customWorkbookViews>
    <customWorkbookView activeSheetId="0" maximized="1" windowHeight="0" windowWidth="0" guid="{B3348CD8-A03B-4B15-9657-DA4933003DFE}" name="Filtro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22">
      <text>
        <t xml:space="preserve">O respondente atualizou este valor.</t>
      </text>
    </comment>
    <comment authorId="0" ref="Q22">
      <text>
        <t xml:space="preserve">O respondente atualizou este valor.</t>
      </text>
    </comment>
    <comment authorId="0" ref="R22">
      <text>
        <t xml:space="preserve">O respondente atualizou este valor.</t>
      </text>
    </comment>
    <comment authorId="0" ref="S22">
      <text>
        <t xml:space="preserve">O respondente atualizou este valor.</t>
      </text>
    </comment>
    <comment authorId="0" ref="T22">
      <text>
        <t xml:space="preserve">O respondente atualizou este valor.</t>
      </text>
    </comment>
    <comment authorId="0" ref="U22">
      <text>
        <t xml:space="preserve">O respondente atualizou este valor.</t>
      </text>
    </comment>
    <comment authorId="0" ref="V22">
      <text>
        <t xml:space="preserve">O respondente atualizou este valor.</t>
      </text>
    </comment>
    <comment authorId="0" ref="W22">
      <text>
        <t xml:space="preserve">O respondente atualizou este valor.</t>
      </text>
    </comment>
    <comment authorId="0" ref="X22">
      <text>
        <t xml:space="preserve">O respondente atualizou este valor.</t>
      </text>
    </comment>
    <comment authorId="0" ref="Y22">
      <text>
        <t xml:space="preserve">O respondente atualizou este valor.</t>
      </text>
    </comment>
    <comment authorId="0" ref="Z22">
      <text>
        <t xml:space="preserve">O respondente atualizou este valor.</t>
      </text>
    </comment>
    <comment authorId="0" ref="AA22">
      <text>
        <t xml:space="preserve">O respondente atualizou este valor.</t>
      </text>
    </comment>
    <comment authorId="0" ref="AB22">
      <text>
        <t xml:space="preserve">O respondente atualizou este valor.</t>
      </text>
    </comment>
    <comment authorId="0" ref="AC22">
      <text>
        <t xml:space="preserve">O respondente atualizou este valor.</t>
      </text>
    </comment>
    <comment authorId="0" ref="AD22">
      <text>
        <t xml:space="preserve">O respondente atualizou este valor.</t>
      </text>
    </comment>
    <comment authorId="0" ref="AE22">
      <text>
        <t xml:space="preserve">O respondente atualizou este valor.</t>
      </text>
    </comment>
    <comment authorId="0" ref="AF22">
      <text>
        <t xml:space="preserve">O respondente atualizou este valor.</t>
      </text>
    </comment>
    <comment authorId="0" ref="AG22">
      <text>
        <t xml:space="preserve">O respondente atualizou este valor.</t>
      </text>
    </comment>
    <comment authorId="0" ref="AH22">
      <text>
        <t xml:space="preserve">O respondente atualizou este valor.</t>
      </text>
    </comment>
    <comment authorId="0" ref="AI22">
      <text>
        <t xml:space="preserve">O respondente atualizou este valor.</t>
      </text>
    </comment>
    <comment authorId="0" ref="AJ22">
      <text>
        <t xml:space="preserve">O respondente atualizou este valor.</t>
      </text>
    </comment>
    <comment authorId="0" ref="AK22">
      <text>
        <t xml:space="preserve">O respondente atualizou este valor.</t>
      </text>
    </comment>
    <comment authorId="0" ref="AL22">
      <text>
        <t xml:space="preserve">O respondente atualizou este valor.</t>
      </text>
    </comment>
    <comment authorId="0" ref="AM22">
      <text>
        <t xml:space="preserve">O respondente atualizou este valor.</t>
      </text>
    </comment>
    <comment authorId="0" ref="AN22">
      <text>
        <t xml:space="preserve">O respondente atualizou este valor.</t>
      </text>
    </comment>
    <comment authorId="0" ref="AO22">
      <text>
        <t xml:space="preserve">O respondente atualizou este valor.</t>
      </text>
    </comment>
  </commentList>
</comments>
</file>

<file path=xl/sharedStrings.xml><?xml version="1.0" encoding="utf-8"?>
<sst xmlns="http://schemas.openxmlformats.org/spreadsheetml/2006/main" count="757" uniqueCount="321">
  <si>
    <t>Carimbo de data/hora</t>
  </si>
  <si>
    <t>Endereço de e-mail</t>
  </si>
  <si>
    <t>Endereço de e-mail*</t>
  </si>
  <si>
    <t>NOME DA PESSOA QUE ESTÁ INSERINDO AS INFORMAÇÕES</t>
  </si>
  <si>
    <t>CÓDIGO DO MEC (INEP)</t>
  </si>
  <si>
    <t>MUNICÍPIO</t>
  </si>
  <si>
    <t>CPF</t>
  </si>
  <si>
    <t>NOME DA ESCOLA</t>
  </si>
  <si>
    <t>CNPJ</t>
  </si>
  <si>
    <t>GESTOR (A) ESCOLAR</t>
  </si>
  <si>
    <t>ENDEREÇO</t>
  </si>
  <si>
    <t>BAIRRO</t>
  </si>
  <si>
    <t>CEP</t>
  </si>
  <si>
    <t>TELEFONE PARA CONTATO</t>
  </si>
  <si>
    <t>E-MAIL DA ESCOLA</t>
  </si>
  <si>
    <t>ACEROLA (KG) R$ 6,42</t>
  </si>
  <si>
    <t>ALFACE LISA (KG) R$ 10,60</t>
  </si>
  <si>
    <t>BANANA (KG) R$ 5,23</t>
  </si>
  <si>
    <t>BATATA DOCE (KG) R$ 3,90</t>
  </si>
  <si>
    <t>BOLO (KG) R$ 14,00</t>
  </si>
  <si>
    <t>CAJU (KG) R$ 6,93</t>
  </si>
  <si>
    <t>CEBOLA BRANCA (KG) R$ 6,13</t>
  </si>
  <si>
    <t>CEBOLINHA (KG) R$ 6,30</t>
  </si>
  <si>
    <t>CENOURA (KG) R$ 10,33</t>
  </si>
  <si>
    <t>COENTRO (KG) R$ 12,67</t>
  </si>
  <si>
    <t>FEIJÃO MACASSAR (KG) R$ 9,67</t>
  </si>
  <si>
    <t>FEIJÃO VERDE (KG) R$ 9,67</t>
  </si>
  <si>
    <t>GOIABA (KG) R$ 5,01</t>
  </si>
  <si>
    <t>JERIMUM CABOCLO (KG) R$ 3,50</t>
  </si>
  <si>
    <t>LARANJA PÊRA (KG) R$ 9,83</t>
  </si>
  <si>
    <t>MACAXEIRA (KG) R$ 5,37</t>
  </si>
  <si>
    <t>MELANCIA (KG) R$ 2,87</t>
  </si>
  <si>
    <t>MAMÃO (KG) R$ 3,37</t>
  </si>
  <si>
    <t>MANGA (KG) R$ 5,10</t>
  </si>
  <si>
    <t>PIMENTÃO (KG) R$ 10,00</t>
  </si>
  <si>
    <t>POLPA DE ACEROLA (KG) R$ 11,00</t>
  </si>
  <si>
    <t>POLPA DE MANGA (KG) R$ 11,00</t>
  </si>
  <si>
    <t>POLPA DE CAJU (KG) R$ 11,00</t>
  </si>
  <si>
    <t>POLPA DE GOIABA (KG) R$ 10,50</t>
  </si>
  <si>
    <t>REPOLHO (KG) R$ 10,33</t>
  </si>
  <si>
    <t>TOMATE (KG) R$ 8,03</t>
  </si>
  <si>
    <t>25014951@see.pb.gov.br</t>
  </si>
  <si>
    <t>escolafranciscoaugustocampos@hotmail.com</t>
  </si>
  <si>
    <t>SAMARA DA SILVA ANDRELINO</t>
  </si>
  <si>
    <t>250.149.51</t>
  </si>
  <si>
    <t>NAZAREZINHO</t>
  </si>
  <si>
    <t>441.966.954-34</t>
  </si>
  <si>
    <t>10 - NAZAREZINHO - EEEFM Francisco A  Campos</t>
  </si>
  <si>
    <t>01.598.490/0001-32</t>
  </si>
  <si>
    <t>MARIZA ROBERTO LINS</t>
  </si>
  <si>
    <t>HERCULANO VIEIRA</t>
  </si>
  <si>
    <t>FRANCISCO MENDES CAMPOS</t>
  </si>
  <si>
    <t>58817-000</t>
  </si>
  <si>
    <t>98115-6524</t>
  </si>
  <si>
    <t>25017080@see.pb.gov.br</t>
  </si>
  <si>
    <t>RITA DE CASSEA VIEIRA</t>
  </si>
  <si>
    <t>SANTA CRUZ</t>
  </si>
  <si>
    <t>602.404.154-34</t>
  </si>
  <si>
    <t>10 - SANTA CRUZ - EEEF Valdemiro W. de Oliveira</t>
  </si>
  <si>
    <t>01856.885./0001-98</t>
  </si>
  <si>
    <t>LUCIANA FERREIRA DE ARAUJO</t>
  </si>
  <si>
    <t>CONJUNTO MAURICIO GOMES,S/N</t>
  </si>
  <si>
    <t>SAO FRANCISCO</t>
  </si>
  <si>
    <t>(83)98144-8143</t>
  </si>
  <si>
    <t>2501708@see.pb.gov.br</t>
  </si>
  <si>
    <t>25019538@see.pb.gov.br</t>
  </si>
  <si>
    <t xml:space="preserve">Fernanda Lins Maciel </t>
  </si>
  <si>
    <t xml:space="preserve">Marizópolis </t>
  </si>
  <si>
    <t xml:space="preserve">009.170.744-75 </t>
  </si>
  <si>
    <t>10 - MARIZÓPOLIS  - EEEF Dr  Silva  Mariz</t>
  </si>
  <si>
    <t>01.868.248/0001-31</t>
  </si>
  <si>
    <t xml:space="preserve">Girlane Soares de Sousa Vital </t>
  </si>
  <si>
    <t>Rua Belarmino Rufino de Carvalho, 22</t>
  </si>
  <si>
    <t xml:space="preserve">Centro </t>
  </si>
  <si>
    <t xml:space="preserve">58819-000 </t>
  </si>
  <si>
    <t xml:space="preserve">(83) 98125-7607 </t>
  </si>
  <si>
    <t>25018280@see.pb.gov.br</t>
  </si>
  <si>
    <t>João Alexandre Celeste de Sousa</t>
  </si>
  <si>
    <t>Sousa</t>
  </si>
  <si>
    <t>10 - SOUSA  - EEEM Mestre Júlio Sarmento</t>
  </si>
  <si>
    <t>07793684000175</t>
  </si>
  <si>
    <t>Francisco Assis de Almeida Magalhães</t>
  </si>
  <si>
    <t>Rua José de Paiva Gadelha</t>
  </si>
  <si>
    <t>Gato Preto</t>
  </si>
  <si>
    <t>eeemmjs@hotmail.com</t>
  </si>
  <si>
    <t>25014412@see.pb.gov.br</t>
  </si>
  <si>
    <t>KASSIA REIJANE GONÇALVES DE ABRANTES</t>
  </si>
  <si>
    <t>LASTRO</t>
  </si>
  <si>
    <t>019.293.174-17</t>
  </si>
  <si>
    <t>10 - LASTRO  - EEEF Nestorina Abrantes</t>
  </si>
  <si>
    <t>01677539/0001-42</t>
  </si>
  <si>
    <t>RUA PEDRO ABRANTES FERREIRA</t>
  </si>
  <si>
    <t>CENTRO</t>
  </si>
  <si>
    <t>58820-000</t>
  </si>
  <si>
    <t>(83)98131-1661</t>
  </si>
  <si>
    <t>ecinabrantes@gmail.com</t>
  </si>
  <si>
    <t>25018256@see.pb.gov.br</t>
  </si>
  <si>
    <t>DANIEL RODRIGUES MARQUES</t>
  </si>
  <si>
    <t>SOUSA</t>
  </si>
  <si>
    <t>160.704.104-91</t>
  </si>
  <si>
    <t>10 - SOUSA  - EEEF Demonstração de Sousa</t>
  </si>
  <si>
    <t>01.756.155/0001-15</t>
  </si>
  <si>
    <t>FRANCISCA BERNARDETE BERNARDINO FREIRE CHAVES</t>
  </si>
  <si>
    <t>Rua: José de Paiva Gadelha, 141</t>
  </si>
  <si>
    <t>GATO PRETO</t>
  </si>
  <si>
    <t>58802-085</t>
  </si>
  <si>
    <t>83 98720-3012</t>
  </si>
  <si>
    <t>ana.aquino010@escola.pb.gov.br</t>
  </si>
  <si>
    <t xml:space="preserve">ana.aquino010@escola.pb.gov.br </t>
  </si>
  <si>
    <t>Ana Célia Rocha Sarmento Aquino</t>
  </si>
  <si>
    <t>Sousa-PB</t>
  </si>
  <si>
    <t>03886110494</t>
  </si>
  <si>
    <t>10 - SOUSA  - ENE José de Paiva Gadelha</t>
  </si>
  <si>
    <t>0418272900187</t>
  </si>
  <si>
    <t>Rua José de Paiva Gadelha, 127</t>
  </si>
  <si>
    <t>enejpg@gmail.com</t>
  </si>
  <si>
    <t>25018124@see.pb.gov.br</t>
  </si>
  <si>
    <t>valeskabaxin@gmail.com</t>
  </si>
  <si>
    <t>VALESKA DE ABRANTES PEREIRA</t>
  </si>
  <si>
    <t>06483531419</t>
  </si>
  <si>
    <t>10 - SOUSA  - EEEF Batista Leite</t>
  </si>
  <si>
    <t>01670738000129</t>
  </si>
  <si>
    <t>RUA LUIS PEREIRA DA SILVA</t>
  </si>
  <si>
    <t>EEEFBATISTALEITE@HOTMAIL.COM</t>
  </si>
  <si>
    <t>anniny.barbosa@aluno.pb.gov.br</t>
  </si>
  <si>
    <t>Fernandesanaliesia@gmail.com</t>
  </si>
  <si>
    <t xml:space="preserve">Analiésia Fernandes da Silva </t>
  </si>
  <si>
    <t xml:space="preserve">São Francisco </t>
  </si>
  <si>
    <t>04957459444</t>
  </si>
  <si>
    <t>10 - SÃO FRANCISCO - EEEF Dorgival Silveira</t>
  </si>
  <si>
    <t>01588563000105</t>
  </si>
  <si>
    <t xml:space="preserve">Rua: Francisco Antônio da Silveira </t>
  </si>
  <si>
    <t>fernandesanalirdia@gmail.com</t>
  </si>
  <si>
    <t>adilia_alexandre738@escola.pb.gov.br</t>
  </si>
  <si>
    <t>ADÍLIA CÉLIA NOBRE ALEXANDRE SOUSA</t>
  </si>
  <si>
    <t>02031441477</t>
  </si>
  <si>
    <t>10 - SOUSA  - EEEIEF Con. João Cartaxo Rolim</t>
  </si>
  <si>
    <t>05.735.563/0001-41</t>
  </si>
  <si>
    <t>KATIUSCIA FIDELES PEREIRA DOS SANTOS</t>
  </si>
  <si>
    <t>RUA DORGIVAL ASSIS DA NÓBREGA S/N</t>
  </si>
  <si>
    <t>ALTO DO CRUZEIRO</t>
  </si>
  <si>
    <t>25018221@see.pb.gov.br</t>
  </si>
  <si>
    <t>maria.batista010@escola.pb.gov.br</t>
  </si>
  <si>
    <t>MARIA DO SOCORRO CAMPOS BATISTA</t>
  </si>
  <si>
    <t xml:space="preserve">SOUSA </t>
  </si>
  <si>
    <t>026.031.264-90</t>
  </si>
  <si>
    <t>10 - SOUSA  - EEEF Jaime  Meira  Fontes</t>
  </si>
  <si>
    <t>01.598.265/0001-04</t>
  </si>
  <si>
    <t xml:space="preserve">Maria do Socorro Campos Batista </t>
  </si>
  <si>
    <t>Rua TENENTE ZUCA, 158</t>
  </si>
  <si>
    <t xml:space="preserve">SÃO  JOSÉ </t>
  </si>
  <si>
    <t>jaime_meira@hotmail.com</t>
  </si>
  <si>
    <t>25126342@see.pb.gov.br</t>
  </si>
  <si>
    <t>escoladonadoninha2013@gmail.com</t>
  </si>
  <si>
    <t xml:space="preserve">Genecy Marcelino de Oliveira Pinto </t>
  </si>
  <si>
    <t>Vieiropolis</t>
  </si>
  <si>
    <t>08881918471</t>
  </si>
  <si>
    <t>10 - VIEROPOLIS  - EEEF Antonia Mª da Anunciação</t>
  </si>
  <si>
    <t xml:space="preserve">José Pereira de Sousa </t>
  </si>
  <si>
    <t>Centro</t>
  </si>
  <si>
    <t>083981404372</t>
  </si>
  <si>
    <t>25018078@see.pb.gov.br</t>
  </si>
  <si>
    <t>Maria do Socorro Oliveira de Abrantes</t>
  </si>
  <si>
    <t>10 - SOUSA  - EEEF André Gadelha</t>
  </si>
  <si>
    <t xml:space="preserve">Rua: Francisco Vieira de Figueiredo Numero 88 </t>
  </si>
  <si>
    <t xml:space="preserve"> Areias</t>
  </si>
  <si>
    <t>58801-455</t>
  </si>
  <si>
    <t>(83)991958-1965</t>
  </si>
  <si>
    <t xml:space="preserve">25018078@see.pb.gov.br </t>
  </si>
  <si>
    <t>25018639@see.pb.gov.br</t>
  </si>
  <si>
    <t>es,dr,thomaz pires@hotmail.com</t>
  </si>
  <si>
    <t>MARIA DE LOURDES FERREIRA</t>
  </si>
  <si>
    <t>930.369.814-20</t>
  </si>
  <si>
    <t>10 - SOUSA  - EEEIEFRotary Dr. Thomaz Pires</t>
  </si>
  <si>
    <t>01.591.621/0001-50</t>
  </si>
  <si>
    <t>RUA RAIMUNDO PEREIRA DE OLIVEIRA S/N</t>
  </si>
  <si>
    <t>JARDIM SORRILÂNDIA l</t>
  </si>
  <si>
    <t>58805-150</t>
  </si>
  <si>
    <t>(83)99100-7680</t>
  </si>
  <si>
    <t>es.dr.thomazpires@hotmail.com</t>
  </si>
  <si>
    <t>mariasilva@escola.pb.gov.br</t>
  </si>
  <si>
    <t>mariasilva@escola.gov.pb.br</t>
  </si>
  <si>
    <t>Maria do Socorro Oiliveira Silva</t>
  </si>
  <si>
    <t>09580342490</t>
  </si>
  <si>
    <t>10 - SANTA CRUZ - EEEF Profº Nestor Antunes</t>
  </si>
  <si>
    <t>01856691000192</t>
  </si>
  <si>
    <t>Maria do Socorro Oliveira Silva</t>
  </si>
  <si>
    <t>Rua José Vital, 66</t>
  </si>
  <si>
    <t>58824-000</t>
  </si>
  <si>
    <t>+558398220590</t>
  </si>
  <si>
    <t>MARIASILVA@ESCOLA.GOV.PB.BR</t>
  </si>
  <si>
    <t>maria.pereira010@escola.pb.gov.br</t>
  </si>
  <si>
    <t>25018183@SEE.PB.GOV.BR</t>
  </si>
  <si>
    <t>MARIA ISABEL CLEMENTINO PEREIRA</t>
  </si>
  <si>
    <t>022.478.184-71</t>
  </si>
  <si>
    <t>10 - SOUSA  - EEEF Estevam Marinho</t>
  </si>
  <si>
    <t>01906605/0001-09</t>
  </si>
  <si>
    <t>RUA ALTO DO CATETE, S/N°</t>
  </si>
  <si>
    <t>SÃO GONÇALO</t>
  </si>
  <si>
    <t>58814-000</t>
  </si>
  <si>
    <t>(83)98146-1411</t>
  </si>
  <si>
    <t>25018183@see.pb.gov.br</t>
  </si>
  <si>
    <t>maria.lidiangela@professor.pb.gov.br</t>
  </si>
  <si>
    <t>escolammp@gmail.com</t>
  </si>
  <si>
    <t>Maria Lidiangela de Oliveira Pinto</t>
  </si>
  <si>
    <t>Vieirópolis</t>
  </si>
  <si>
    <t>04230541473</t>
  </si>
  <si>
    <t>10 - VIEROPOLIS  - EEEF Maria Moreira Pinto</t>
  </si>
  <si>
    <t>01.852.281.0001-73</t>
  </si>
  <si>
    <t>João Agripino</t>
  </si>
  <si>
    <t>(83)98151-0513</t>
  </si>
  <si>
    <t>25014960@see.pb.gov.br</t>
  </si>
  <si>
    <t xml:space="preserve">
25014960@see.pb.gov.br</t>
  </si>
  <si>
    <t>Maria de Lourdes Ferreira Lima</t>
  </si>
  <si>
    <t>Nazarezinho</t>
  </si>
  <si>
    <t>10 - NAZAREZINHO - EEEF Manoel Mendes</t>
  </si>
  <si>
    <t>01686979/0001-66</t>
  </si>
  <si>
    <t>Rua João Luis</t>
  </si>
  <si>
    <t>centro</t>
  </si>
  <si>
    <t>escolamamoelmendes2020@gmail.com</t>
  </si>
  <si>
    <t>francisco.sarmento010@escola.pb.gov.br</t>
  </si>
  <si>
    <t>Maria Neuma da Silva Santos</t>
  </si>
  <si>
    <t>238.186.464-49</t>
  </si>
  <si>
    <t>10 - SOUSA  - EEEF Profª Dione Diniz O Dias</t>
  </si>
  <si>
    <t>01.669.093-04</t>
  </si>
  <si>
    <t>Francisco Gildario Sarmento</t>
  </si>
  <si>
    <t>Núcleo babitacional 2</t>
  </si>
  <si>
    <t>Zona rural</t>
  </si>
  <si>
    <t>58.814-500</t>
  </si>
  <si>
    <t>25018272@su.pb.gov.br</t>
  </si>
  <si>
    <t>gilmara.lima@escola.pb.gov.br</t>
  </si>
  <si>
    <t>gilmara.lima@escola.pb.br.gov.br</t>
  </si>
  <si>
    <t>Gilmara Morais de Lima</t>
  </si>
  <si>
    <t>Aparecida</t>
  </si>
  <si>
    <t>07695558451</t>
  </si>
  <si>
    <t>10 - APARECIDA - EEEF Renê Alves Ramalho</t>
  </si>
  <si>
    <t>Assentamento Nova Vida I</t>
  </si>
  <si>
    <t>Zona Rural</t>
  </si>
  <si>
    <t>(83) 9.9826-8630</t>
  </si>
  <si>
    <t>alves.eneramalho@gmail.com</t>
  </si>
  <si>
    <t>25018094@see.pb.gov.br</t>
  </si>
  <si>
    <t>Carolina de Sousa Ferreira</t>
  </si>
  <si>
    <t xml:space="preserve">Aparecida </t>
  </si>
  <si>
    <t>032.606.034-09</t>
  </si>
  <si>
    <t>10 - APARECIDA - EEEF Dr. José Gadelha</t>
  </si>
  <si>
    <t>01.562.950/0001-72</t>
  </si>
  <si>
    <t xml:space="preserve">Juliene Alves Pontes </t>
  </si>
  <si>
    <t xml:space="preserve">Rua João Amancio Pires </t>
  </si>
  <si>
    <t>58823-000</t>
  </si>
  <si>
    <t>(83)98158-5836</t>
  </si>
  <si>
    <t xml:space="preserve">25018094@see.pb.gov.br </t>
  </si>
  <si>
    <t>25019228@see.pb.gov.br</t>
  </si>
  <si>
    <t>Maria Bernadete Gomes de Araujo</t>
  </si>
  <si>
    <t>299.744.884-00</t>
  </si>
  <si>
    <t>10 - SOUSA  - EEEF Antônio Teodoro  Neto</t>
  </si>
  <si>
    <t>01.710.411/0001-33</t>
  </si>
  <si>
    <t>Rua Jose Goncalves Formiga</t>
  </si>
  <si>
    <t>Conjunto Augusto Braga</t>
  </si>
  <si>
    <t>83 8106-8341</t>
  </si>
  <si>
    <t xml:space="preserve">25019228@see.pb.gov.br </t>
  </si>
  <si>
    <t>25018140@see.pb.gov.br</t>
  </si>
  <si>
    <t xml:space="preserve">25018140@see.pb.gov.br </t>
  </si>
  <si>
    <t>Geraldo Araújo Pereira Júnior</t>
  </si>
  <si>
    <t>08820259451</t>
  </si>
  <si>
    <t>10 - SOUSA  - EEEF Celso Mariz</t>
  </si>
  <si>
    <t>01659263000170</t>
  </si>
  <si>
    <t>Rua Ary Fernandes de Aragão</t>
  </si>
  <si>
    <t>Jardim Sorrilândia III</t>
  </si>
  <si>
    <t>25130242@see.pb.gov.br</t>
  </si>
  <si>
    <t xml:space="preserve">25130242@see.pb.gov.br </t>
  </si>
  <si>
    <t>Guilherme Damião Pedrosa</t>
  </si>
  <si>
    <t>066.736.244-42</t>
  </si>
  <si>
    <t>10 - SOUSA  - ECIT de Sousa (Estadual Chiquinho Cartaxo)</t>
  </si>
  <si>
    <t>31.229.459/0001-95</t>
  </si>
  <si>
    <t>Francisca Salete de Sousa</t>
  </si>
  <si>
    <t>Rua Leopoldo José de Melo</t>
  </si>
  <si>
    <t>Jardins</t>
  </si>
  <si>
    <t>58802-370</t>
  </si>
  <si>
    <t>(83) 981477930</t>
  </si>
  <si>
    <t>25017438@see.pb.gov.br</t>
  </si>
  <si>
    <t>Gildenia Abrantes de Oliveira</t>
  </si>
  <si>
    <t>São José da Lagoa Tapada</t>
  </si>
  <si>
    <t>025.126.124-73</t>
  </si>
  <si>
    <t>10 - SÃO J. LAGOA TAPADA - EEEFM  Antônio G  Lacerda</t>
  </si>
  <si>
    <t>017334340001-63</t>
  </si>
  <si>
    <t>Francinilda Lopes do Vale Aves</t>
  </si>
  <si>
    <t>Rua Antônio Gregório de Lacerda</t>
  </si>
  <si>
    <t>Sanhauá</t>
  </si>
  <si>
    <t>58.815-000</t>
  </si>
  <si>
    <t>(83) 99117 7181</t>
  </si>
  <si>
    <t>merylani.pereira0706@escola.pb.gov.br</t>
  </si>
  <si>
    <t>merylani .pereira0706@escola.pb.com.br</t>
  </si>
  <si>
    <t xml:space="preserve">Merylani Araújo Guimarães Pereira </t>
  </si>
  <si>
    <t>063.811.434-95</t>
  </si>
  <si>
    <t>10 - SOUSA  - EEEF Izidra Pacífico de Araújo</t>
  </si>
  <si>
    <t>01624815/0001-04</t>
  </si>
  <si>
    <t>Núcleo habitacional l</t>
  </si>
  <si>
    <t xml:space="preserve">São Gonçalo </t>
  </si>
  <si>
    <t>(83)98125-2607</t>
  </si>
  <si>
    <t>25018060@see.pb.gov.br</t>
  </si>
  <si>
    <t>25018191@see.pb.gov.br</t>
  </si>
  <si>
    <t>MARIA APARECIDA PEREIRA DA SILVA</t>
  </si>
  <si>
    <t>SOUSA PB</t>
  </si>
  <si>
    <t>014.394.894-67</t>
  </si>
  <si>
    <t>10 - SOUSA  - EEEF Francisco C. Sobrinho</t>
  </si>
  <si>
    <t>01671611/000-124</t>
  </si>
  <si>
    <t>NÚCLEO 3</t>
  </si>
  <si>
    <t>58.814-600</t>
  </si>
  <si>
    <t>(83)98199-0864</t>
  </si>
  <si>
    <t>25018132@see.pb.gov.br</t>
  </si>
  <si>
    <t>FERNANDA MARIA GOMES DE LUCENA</t>
  </si>
  <si>
    <t>01010311492</t>
  </si>
  <si>
    <t>10 - SOUSA  - EEEF Bento Freire</t>
  </si>
  <si>
    <t>01695649000137</t>
  </si>
  <si>
    <t>RUA JOAQUIM PINTO NETO</t>
  </si>
  <si>
    <t>ESTAÇÃO</t>
  </si>
  <si>
    <t>(83)98134-9241</t>
  </si>
  <si>
    <t>TOTAL (KG)</t>
  </si>
  <si>
    <t>TOTAL (R$)</t>
  </si>
  <si>
    <t>TOTAL</t>
  </si>
  <si>
    <t xml:space="preserve"> Bairro: Areias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</si>
</sst>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[$R$ -416]#,##0.0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b/>
      <color theme="1"/>
      <name val="Arial"/>
      <scheme val="minor"/>
    </font>
    <font>
      <b/>
      <sz val="9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right" readingOrder="0"/>
    </xf>
    <xf borderId="0" fillId="0" fontId="1" numFmtId="3" xfId="0" applyAlignment="1" applyFont="1" applyNumberFormat="1">
      <alignment horizontal="center" readingOrder="0"/>
    </xf>
    <xf quotePrefix="1" borderId="0" fillId="0" fontId="1" numFmtId="0" xfId="0" applyAlignment="1" applyFont="1">
      <alignment horizontal="center" readingOrder="0"/>
    </xf>
    <xf quotePrefix="1" borderId="0" fillId="0" fontId="1" numFmtId="0" xfId="0" applyAlignment="1" applyFont="1">
      <alignment readingOrder="0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readingOrder="0" shrinkToFit="0" wrapText="1"/>
    </xf>
    <xf borderId="0" fillId="0" fontId="3" numFmtId="165" xfId="0" applyFont="1" applyNumberFormat="1"/>
    <xf borderId="0" fillId="0" fontId="3" numFmtId="165" xfId="0" applyAlignment="1" applyFont="1" applyNumberFormat="1">
      <alignment horizontal="center"/>
    </xf>
    <xf borderId="0" fillId="0" fontId="4" numFmtId="165" xfId="0" applyAlignment="1" applyFont="1" applyNumberFormat="1">
      <alignment shrinkToFit="0" wrapText="1"/>
    </xf>
    <xf borderId="0" fillId="0" fontId="3" numFmtId="165" xfId="0" applyAlignment="1" applyFont="1" applyNumberFormat="1">
      <alignment shrinkToFit="0" wrapText="1"/>
    </xf>
    <xf borderId="0" fillId="0" fontId="4" numFmtId="165" xfId="0" applyAlignment="1" applyFont="1" applyNumberFormat="1">
      <alignment readingOrder="0" shrinkToFit="0" wrapText="1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shrinkToFit="0" wrapText="0"/>
    </xf>
    <xf borderId="0" fillId="0" fontId="3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3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0"/>
    </xf>
    <xf borderId="0" fillId="0" fontId="1" numFmtId="165" xfId="0" applyAlignment="1" applyFont="1" applyNumberFormat="1">
      <alignment horizontal="right" readingOrder="0"/>
    </xf>
    <xf borderId="0" fillId="0" fontId="3" numFmtId="165" xfId="0" applyFont="1" applyNumberFormat="1"/>
    <xf borderId="0" fillId="0" fontId="1" numFmtId="3" xfId="0" applyAlignment="1" applyFont="1" applyNumberFormat="1">
      <alignment readingOrder="0"/>
    </xf>
    <xf quotePrefix="1" borderId="0" fillId="0" fontId="1" numFmtId="0" xfId="0" applyAlignment="1" applyFont="1">
      <alignment readingOrder="0"/>
    </xf>
    <xf borderId="0" fillId="0" fontId="1" numFmtId="0" xfId="0" applyAlignment="1" applyFont="1">
      <alignment shrinkToFit="0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Página2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P30" displayName="Table_1" id="1">
  <tableColumns count="42">
    <tableColumn name="Carimbo de data/hora" id="1"/>
    <tableColumn name="Endereço de e-mail" id="2"/>
    <tableColumn name="Endereço de e-mail*" id="3"/>
    <tableColumn name="CÓDIGO DO MEC (INEP)" id="4"/>
    <tableColumn name="NOME DA ESCOLA" id="5"/>
    <tableColumn name="CNPJ" id="6"/>
    <tableColumn name="GESTOR (A) ESCOLAR" id="7"/>
    <tableColumn name="CPF" id="8"/>
    <tableColumn name="NOME DA PESSOA QUE ESTÁ INSERINDO AS INFORMAÇÕES" id="9"/>
    <tableColumn name="ENDEREÇO" id="10"/>
    <tableColumn name="MUNICÍPIO" id="11"/>
    <tableColumn name="BAIRRO" id="12"/>
    <tableColumn name="CEP" id="13"/>
    <tableColumn name="TELEFONE PARA CONTATO" id="14"/>
    <tableColumn name="E-MAIL DA ESCOLA" id="15"/>
    <tableColumn name="ACEROLA (KG) R$ 6,42" id="16"/>
    <tableColumn name="BANANA (KG) R$ 5,23" id="17"/>
    <tableColumn name="BATATA DOCE (KG) R$ 3,90" id="18"/>
    <tableColumn name="ALFACE LISA (KG) R$ 10,60" id="19"/>
    <tableColumn name="BOLO (KG) R$ 14,00" id="20"/>
    <tableColumn name="CAJU (KG) R$ 6,93" id="21"/>
    <tableColumn name="CEBOLA BRANCA (KG) R$ 6,13" id="22"/>
    <tableColumn name="CEBOLINHA (KG) R$ 6,30" id="23"/>
    <tableColumn name="CENOURA (KG) R$ 10,33" id="24"/>
    <tableColumn name="COENTRO (KG) R$ 12,67" id="25"/>
    <tableColumn name="FEIJÃO MACASSAR (KG) R$ 9,67" id="26"/>
    <tableColumn name="FEIJÃO VERDE (KG) R$ 9,67" id="27"/>
    <tableColumn name="GOIABA (KG) R$ 5,01" id="28"/>
    <tableColumn name="JERIMUM CABOCLO (KG) R$ 3,50" id="29"/>
    <tableColumn name="LARANJA PÊRA (KG) R$ 9,83" id="30"/>
    <tableColumn name="MACAXEIRA (KG) R$ 5,37" id="31"/>
    <tableColumn name="MELANCIA (KG) R$ 2,87" id="32"/>
    <tableColumn name="MAMÃO (KG) R$ 3,37" id="33"/>
    <tableColumn name="MANGA (KG) R$ 5,10" id="34"/>
    <tableColumn name="PIMENTÃO (KG) R$ 10,00" id="35"/>
    <tableColumn name="POLPA DE ACEROLA (KG) R$ 11,00" id="36"/>
    <tableColumn name="POLPA DE CAJU (KG) R$ 11,00" id="37"/>
    <tableColumn name="POLPA DE GOIABA (KG) R$ 10,50" id="38"/>
    <tableColumn name="POLPA DE MANGA (KG) R$ 11,00" id="39"/>
    <tableColumn name="REPOLHO (KG) R$ 10,33" id="40"/>
    <tableColumn name="TOMATE (KG) R$ 8,03" id="41"/>
    <tableColumn name="TOTAL" id="42"/>
  </tableColumns>
  <tableStyleInfo name="Página2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8.0" topLeftCell="I1" activePane="topRight" state="frozen"/>
      <selection activeCell="J2" sqref="J2" pane="topRight"/>
    </sheetView>
  </sheetViews>
  <sheetFormatPr customHeight="1" defaultColWidth="12.63" defaultRowHeight="15.75"/>
  <cols>
    <col customWidth="1" hidden="1" min="1" max="6" width="18.88"/>
    <col customWidth="1" hidden="1" min="7" max="7" width="86.25"/>
    <col customWidth="1" min="8" max="8" width="42.75"/>
    <col customWidth="1" hidden="1" min="9" max="15" width="18.88"/>
    <col customWidth="1" min="16" max="25" width="18.88"/>
    <col customWidth="1" min="26" max="26" width="27.13"/>
    <col customWidth="1" min="27" max="27" width="24.75"/>
    <col customWidth="1" min="28" max="36" width="18.88"/>
    <col customWidth="1" min="37" max="37" width="27.25"/>
    <col customWidth="1" min="38" max="47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1" t="s">
        <v>11</v>
      </c>
      <c r="M1" s="2" t="s">
        <v>12</v>
      </c>
      <c r="N1" s="2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/>
      <c r="AQ1" s="1"/>
      <c r="AR1" s="1"/>
      <c r="AS1" s="1"/>
      <c r="AT1" s="1"/>
      <c r="AU1" s="1"/>
    </row>
    <row r="2">
      <c r="A2" s="4">
        <v>44720.445149652776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6" t="s">
        <v>48</v>
      </c>
      <c r="J2" s="7" t="s">
        <v>49</v>
      </c>
      <c r="K2" s="7" t="s">
        <v>50</v>
      </c>
      <c r="L2" s="8" t="s">
        <v>51</v>
      </c>
      <c r="M2" s="6" t="s">
        <v>52</v>
      </c>
      <c r="N2" s="6" t="s">
        <v>53</v>
      </c>
      <c r="O2" s="7" t="s">
        <v>42</v>
      </c>
      <c r="P2" s="9">
        <v>0.0</v>
      </c>
      <c r="Q2" s="5">
        <v>50.0</v>
      </c>
      <c r="R2" s="5">
        <v>250.0</v>
      </c>
      <c r="S2" s="5">
        <v>100.0</v>
      </c>
      <c r="T2" s="5">
        <v>300.0</v>
      </c>
      <c r="U2" s="5">
        <v>0.0</v>
      </c>
      <c r="V2" s="5">
        <v>100.0</v>
      </c>
      <c r="W2" s="5">
        <v>20.0</v>
      </c>
      <c r="X2" s="5">
        <v>100.0</v>
      </c>
      <c r="Y2" s="5">
        <v>20.0</v>
      </c>
      <c r="Z2" s="5">
        <v>200.0</v>
      </c>
      <c r="AA2" s="5">
        <v>200.0</v>
      </c>
      <c r="AB2" s="5">
        <v>0.0</v>
      </c>
      <c r="AC2" s="5">
        <v>100.0</v>
      </c>
      <c r="AD2" s="5">
        <v>300.0</v>
      </c>
      <c r="AE2" s="5">
        <v>100.0</v>
      </c>
      <c r="AF2" s="5">
        <v>300.0</v>
      </c>
      <c r="AG2" s="5">
        <v>100.0</v>
      </c>
      <c r="AH2" s="5">
        <v>0.0</v>
      </c>
      <c r="AI2" s="5">
        <v>40.0</v>
      </c>
      <c r="AJ2" s="5">
        <v>250.0</v>
      </c>
      <c r="AK2" s="5">
        <v>205.0</v>
      </c>
      <c r="AL2" s="5">
        <v>250.0</v>
      </c>
      <c r="AM2" s="5">
        <v>250.0</v>
      </c>
      <c r="AN2" s="5">
        <v>0.0</v>
      </c>
      <c r="AO2" s="5">
        <v>100.0</v>
      </c>
    </row>
    <row r="3">
      <c r="A3" s="4">
        <v>44720.44967170139</v>
      </c>
      <c r="B3" s="5" t="s">
        <v>54</v>
      </c>
      <c r="D3" s="5" t="s">
        <v>55</v>
      </c>
      <c r="E3" s="5">
        <v>2.501708E7</v>
      </c>
      <c r="F3" s="5" t="s">
        <v>56</v>
      </c>
      <c r="G3" s="5" t="s">
        <v>57</v>
      </c>
      <c r="H3" s="5" t="s">
        <v>58</v>
      </c>
      <c r="I3" s="6" t="s">
        <v>59</v>
      </c>
      <c r="J3" s="7" t="s">
        <v>60</v>
      </c>
      <c r="K3" s="7" t="s">
        <v>61</v>
      </c>
      <c r="L3" s="8" t="s">
        <v>62</v>
      </c>
      <c r="M3" s="10">
        <v>5.8824E7</v>
      </c>
      <c r="N3" s="6" t="s">
        <v>63</v>
      </c>
      <c r="O3" s="7" t="s">
        <v>64</v>
      </c>
      <c r="P3" s="5">
        <v>240.0</v>
      </c>
      <c r="Q3" s="5">
        <v>100.0</v>
      </c>
      <c r="R3" s="5">
        <v>200.0</v>
      </c>
      <c r="S3" s="5">
        <v>200.0</v>
      </c>
      <c r="T3" s="5">
        <v>200.0</v>
      </c>
      <c r="U3" s="5">
        <v>100.0</v>
      </c>
      <c r="V3" s="5">
        <v>100.0</v>
      </c>
      <c r="W3" s="5">
        <v>20.0</v>
      </c>
      <c r="X3" s="5">
        <v>100.0</v>
      </c>
      <c r="Y3" s="5">
        <v>25.0</v>
      </c>
      <c r="Z3" s="5">
        <v>200.0</v>
      </c>
      <c r="AA3" s="5">
        <v>100.0</v>
      </c>
      <c r="AB3" s="5">
        <v>500.0</v>
      </c>
      <c r="AC3" s="5">
        <v>200.0</v>
      </c>
      <c r="AD3" s="5">
        <v>200.0</v>
      </c>
      <c r="AE3" s="5">
        <v>100.0</v>
      </c>
      <c r="AF3" s="5">
        <v>600.0</v>
      </c>
      <c r="AG3" s="5">
        <v>100.0</v>
      </c>
      <c r="AH3" s="5">
        <v>500.0</v>
      </c>
      <c r="AI3" s="5">
        <v>80.0</v>
      </c>
      <c r="AJ3" s="5">
        <v>0.0</v>
      </c>
      <c r="AK3" s="5">
        <v>0.0</v>
      </c>
      <c r="AL3" s="5">
        <v>0.0</v>
      </c>
      <c r="AM3" s="5">
        <v>0.0</v>
      </c>
      <c r="AN3" s="5">
        <v>125.0</v>
      </c>
      <c r="AO3" s="5">
        <v>400.0</v>
      </c>
    </row>
    <row r="4">
      <c r="A4" s="4">
        <v>44720.570105520834</v>
      </c>
      <c r="B4" s="5" t="s">
        <v>65</v>
      </c>
      <c r="C4" s="5" t="s">
        <v>65</v>
      </c>
      <c r="D4" s="5" t="s">
        <v>66</v>
      </c>
      <c r="E4" s="5">
        <v>2.5019538E7</v>
      </c>
      <c r="F4" s="5" t="s">
        <v>67</v>
      </c>
      <c r="G4" s="5" t="s">
        <v>68</v>
      </c>
      <c r="H4" s="5" t="s">
        <v>69</v>
      </c>
      <c r="I4" s="6" t="s">
        <v>70</v>
      </c>
      <c r="J4" s="7" t="s">
        <v>71</v>
      </c>
      <c r="K4" s="7" t="s">
        <v>72</v>
      </c>
      <c r="L4" s="8" t="s">
        <v>73</v>
      </c>
      <c r="M4" s="6" t="s">
        <v>74</v>
      </c>
      <c r="N4" s="6" t="s">
        <v>75</v>
      </c>
      <c r="O4" s="7" t="s">
        <v>65</v>
      </c>
      <c r="P4" s="5">
        <v>100.0</v>
      </c>
      <c r="Q4" s="5">
        <v>20.0</v>
      </c>
      <c r="R4" s="5">
        <v>200.0</v>
      </c>
      <c r="S4" s="5">
        <v>100.0</v>
      </c>
      <c r="T4" s="5">
        <v>280.0</v>
      </c>
      <c r="U4" s="5">
        <v>0.0</v>
      </c>
      <c r="V4" s="5">
        <v>100.0</v>
      </c>
      <c r="W4" s="5">
        <v>0.0</v>
      </c>
      <c r="X4" s="5">
        <v>120.0</v>
      </c>
      <c r="Y4" s="5">
        <v>20.0</v>
      </c>
      <c r="Z4" s="5">
        <v>120.0</v>
      </c>
      <c r="AA4" s="5">
        <v>120.0</v>
      </c>
      <c r="AB4" s="5">
        <v>600.0</v>
      </c>
      <c r="AC4" s="5">
        <v>100.0</v>
      </c>
      <c r="AD4" s="5">
        <v>300.0</v>
      </c>
      <c r="AE4" s="5">
        <v>100.0</v>
      </c>
      <c r="AF4" s="5">
        <v>400.0</v>
      </c>
      <c r="AG4" s="5">
        <v>300.0</v>
      </c>
      <c r="AH4" s="5">
        <v>600.0</v>
      </c>
      <c r="AI4" s="5">
        <v>20.0</v>
      </c>
      <c r="AJ4" s="5">
        <v>0.0</v>
      </c>
      <c r="AK4" s="5">
        <v>0.0</v>
      </c>
      <c r="AL4" s="5">
        <v>0.0</v>
      </c>
      <c r="AM4" s="5">
        <v>0.0</v>
      </c>
      <c r="AN4" s="5">
        <v>100.0</v>
      </c>
      <c r="AO4" s="5">
        <v>400.0</v>
      </c>
    </row>
    <row r="5">
      <c r="A5" s="4">
        <v>44720.57906438658</v>
      </c>
      <c r="B5" s="5" t="s">
        <v>76</v>
      </c>
      <c r="C5" s="5" t="s">
        <v>76</v>
      </c>
      <c r="D5" s="5" t="s">
        <v>77</v>
      </c>
      <c r="E5" s="5">
        <v>2.501828E7</v>
      </c>
      <c r="F5" s="5" t="s">
        <v>78</v>
      </c>
      <c r="G5" s="5">
        <v>1.6014928472E10</v>
      </c>
      <c r="H5" s="5" t="s">
        <v>79</v>
      </c>
      <c r="I5" s="11" t="s">
        <v>80</v>
      </c>
      <c r="J5" s="7" t="s">
        <v>81</v>
      </c>
      <c r="K5" s="7" t="s">
        <v>82</v>
      </c>
      <c r="L5" s="8" t="s">
        <v>83</v>
      </c>
      <c r="M5" s="6">
        <v>5.8802085E7</v>
      </c>
      <c r="N5" s="6">
        <v>8.3991846691E10</v>
      </c>
      <c r="O5" s="7" t="s">
        <v>84</v>
      </c>
      <c r="P5" s="5">
        <v>600.0</v>
      </c>
      <c r="Q5" s="5">
        <v>500.0</v>
      </c>
      <c r="R5" s="5">
        <v>1200.0</v>
      </c>
      <c r="S5" s="5">
        <v>400.0</v>
      </c>
      <c r="T5" s="5">
        <v>680.0</v>
      </c>
      <c r="U5" s="5">
        <v>250.0</v>
      </c>
      <c r="V5" s="5">
        <v>600.0</v>
      </c>
      <c r="W5" s="5">
        <v>0.0</v>
      </c>
      <c r="X5" s="5">
        <v>500.0</v>
      </c>
      <c r="Y5" s="5">
        <v>40.0</v>
      </c>
      <c r="Z5" s="5">
        <v>1350.0</v>
      </c>
      <c r="AA5" s="5">
        <v>0.0</v>
      </c>
      <c r="AB5" s="5">
        <v>700.0</v>
      </c>
      <c r="AC5" s="5">
        <v>100.0</v>
      </c>
      <c r="AD5" s="5">
        <v>300.0</v>
      </c>
      <c r="AE5" s="5">
        <v>150.0</v>
      </c>
      <c r="AF5" s="5">
        <v>800.0</v>
      </c>
      <c r="AG5" s="5">
        <v>400.0</v>
      </c>
      <c r="AH5" s="5">
        <v>600.0</v>
      </c>
      <c r="AI5" s="5">
        <v>80.0</v>
      </c>
      <c r="AJ5" s="5">
        <v>0.0</v>
      </c>
      <c r="AK5" s="5">
        <v>0.0</v>
      </c>
      <c r="AL5" s="5">
        <v>0.0</v>
      </c>
      <c r="AM5" s="5">
        <v>0.0</v>
      </c>
      <c r="AN5" s="5">
        <v>0.0</v>
      </c>
      <c r="AO5" s="5">
        <v>900.0</v>
      </c>
    </row>
    <row r="6">
      <c r="A6" s="4">
        <v>44720.62051449074</v>
      </c>
      <c r="B6" s="5" t="s">
        <v>85</v>
      </c>
      <c r="C6" s="5" t="s">
        <v>85</v>
      </c>
      <c r="D6" s="5" t="s">
        <v>86</v>
      </c>
      <c r="E6" s="5">
        <v>2.5014412E7</v>
      </c>
      <c r="F6" s="5" t="s">
        <v>87</v>
      </c>
      <c r="G6" s="5" t="s">
        <v>88</v>
      </c>
      <c r="H6" s="5" t="s">
        <v>89</v>
      </c>
      <c r="I6" s="6" t="s">
        <v>90</v>
      </c>
      <c r="J6" s="7" t="s">
        <v>86</v>
      </c>
      <c r="K6" s="7" t="s">
        <v>91</v>
      </c>
      <c r="L6" s="8" t="s">
        <v>92</v>
      </c>
      <c r="M6" s="6" t="s">
        <v>93</v>
      </c>
      <c r="N6" s="6" t="s">
        <v>94</v>
      </c>
      <c r="O6" s="7" t="s">
        <v>95</v>
      </c>
      <c r="P6" s="5">
        <v>300.0</v>
      </c>
      <c r="Q6" s="5">
        <v>70.0</v>
      </c>
      <c r="R6" s="5">
        <v>275.0</v>
      </c>
      <c r="S6" s="5">
        <v>120.0</v>
      </c>
      <c r="T6" s="5">
        <v>280.0</v>
      </c>
      <c r="U6" s="5">
        <v>120.0</v>
      </c>
      <c r="V6" s="5">
        <v>140.0</v>
      </c>
      <c r="W6" s="5">
        <v>40.0</v>
      </c>
      <c r="X6" s="5">
        <v>150.0</v>
      </c>
      <c r="Y6" s="5">
        <v>20.0</v>
      </c>
      <c r="Z6" s="5">
        <v>190.0</v>
      </c>
      <c r="AA6" s="5">
        <v>190.0</v>
      </c>
      <c r="AB6" s="5">
        <v>300.0</v>
      </c>
      <c r="AC6" s="5">
        <v>100.0</v>
      </c>
      <c r="AD6" s="5">
        <v>200.0</v>
      </c>
      <c r="AE6" s="5">
        <v>300.0</v>
      </c>
      <c r="AF6" s="5">
        <v>550.0</v>
      </c>
      <c r="AG6" s="5">
        <v>100.0</v>
      </c>
      <c r="AH6" s="5">
        <v>300.0</v>
      </c>
      <c r="AI6" s="5">
        <v>20.0</v>
      </c>
      <c r="AJ6" s="5">
        <v>0.0</v>
      </c>
      <c r="AK6" s="5">
        <v>0.0</v>
      </c>
      <c r="AL6" s="5">
        <v>0.0</v>
      </c>
      <c r="AM6" s="5">
        <v>0.0</v>
      </c>
      <c r="AN6" s="5">
        <v>30.0</v>
      </c>
      <c r="AO6" s="5">
        <v>200.0</v>
      </c>
    </row>
    <row r="7">
      <c r="A7" s="4">
        <v>44720.69005225695</v>
      </c>
      <c r="B7" s="5" t="s">
        <v>96</v>
      </c>
      <c r="C7" s="5" t="s">
        <v>96</v>
      </c>
      <c r="D7" s="5" t="s">
        <v>97</v>
      </c>
      <c r="E7" s="5">
        <v>2.5018256E7</v>
      </c>
      <c r="F7" s="5" t="s">
        <v>98</v>
      </c>
      <c r="G7" s="5" t="s">
        <v>99</v>
      </c>
      <c r="H7" s="5" t="s">
        <v>100</v>
      </c>
      <c r="I7" s="6" t="s">
        <v>101</v>
      </c>
      <c r="J7" s="7" t="s">
        <v>102</v>
      </c>
      <c r="K7" s="7" t="s">
        <v>103</v>
      </c>
      <c r="L7" s="8" t="s">
        <v>104</v>
      </c>
      <c r="M7" s="6" t="s">
        <v>105</v>
      </c>
      <c r="N7" s="6" t="s">
        <v>106</v>
      </c>
      <c r="O7" s="7" t="s">
        <v>96</v>
      </c>
      <c r="P7" s="5">
        <v>30.0</v>
      </c>
      <c r="Q7" s="5">
        <v>20.0</v>
      </c>
      <c r="R7" s="5">
        <v>80.0</v>
      </c>
      <c r="S7" s="5">
        <v>80.0</v>
      </c>
      <c r="T7" s="5">
        <v>100.0</v>
      </c>
      <c r="U7" s="5">
        <v>0.0</v>
      </c>
      <c r="V7" s="5">
        <v>100.0</v>
      </c>
      <c r="W7" s="5">
        <v>20.0</v>
      </c>
      <c r="X7" s="5">
        <v>30.0</v>
      </c>
      <c r="Y7" s="5">
        <v>20.0</v>
      </c>
      <c r="Z7" s="5">
        <v>40.0</v>
      </c>
      <c r="AA7" s="5">
        <v>40.0</v>
      </c>
      <c r="AB7" s="5">
        <v>40.0</v>
      </c>
      <c r="AC7" s="5">
        <v>40.0</v>
      </c>
      <c r="AD7" s="5">
        <v>50.0</v>
      </c>
      <c r="AE7" s="5">
        <v>100.0</v>
      </c>
      <c r="AF7" s="5">
        <v>100.0</v>
      </c>
      <c r="AG7" s="5">
        <v>100.0</v>
      </c>
      <c r="AH7" s="5">
        <v>50.0</v>
      </c>
      <c r="AI7" s="5">
        <v>20.0</v>
      </c>
      <c r="AJ7" s="5">
        <v>100.0</v>
      </c>
      <c r="AK7" s="5">
        <v>100.0</v>
      </c>
      <c r="AL7" s="5">
        <v>100.0</v>
      </c>
      <c r="AM7" s="5">
        <v>175.0</v>
      </c>
      <c r="AN7" s="5">
        <v>40.0</v>
      </c>
      <c r="AO7" s="5">
        <v>100.0</v>
      </c>
    </row>
    <row r="8">
      <c r="A8" s="4">
        <v>44720.70776106481</v>
      </c>
      <c r="B8" s="5" t="s">
        <v>107</v>
      </c>
      <c r="C8" s="5" t="s">
        <v>108</v>
      </c>
      <c r="D8" s="5" t="s">
        <v>109</v>
      </c>
      <c r="E8" s="5">
        <v>2.5018582E7</v>
      </c>
      <c r="F8" s="5" t="s">
        <v>110</v>
      </c>
      <c r="G8" s="12" t="s">
        <v>111</v>
      </c>
      <c r="H8" s="5" t="s">
        <v>112</v>
      </c>
      <c r="I8" s="11" t="s">
        <v>113</v>
      </c>
      <c r="J8" s="7" t="s">
        <v>109</v>
      </c>
      <c r="K8" s="7" t="s">
        <v>114</v>
      </c>
      <c r="L8" s="8" t="s">
        <v>83</v>
      </c>
      <c r="M8" s="6">
        <v>5.880145E7</v>
      </c>
      <c r="N8" s="6">
        <v>8.3993145641E10</v>
      </c>
      <c r="O8" s="7" t="s">
        <v>115</v>
      </c>
      <c r="P8" s="5">
        <v>25.0</v>
      </c>
      <c r="Q8" s="5">
        <v>10.0</v>
      </c>
      <c r="R8" s="5">
        <v>80.0</v>
      </c>
      <c r="S8" s="5">
        <v>100.0</v>
      </c>
      <c r="T8" s="5">
        <v>220.0</v>
      </c>
      <c r="U8" s="5">
        <v>25.0</v>
      </c>
      <c r="V8" s="5">
        <v>250.0</v>
      </c>
      <c r="W8" s="5">
        <v>10.0</v>
      </c>
      <c r="X8" s="5">
        <v>100.0</v>
      </c>
      <c r="Y8" s="5">
        <v>15.0</v>
      </c>
      <c r="Z8" s="5">
        <v>150.0</v>
      </c>
      <c r="AA8" s="5">
        <v>50.0</v>
      </c>
      <c r="AB8" s="5">
        <v>60.0</v>
      </c>
      <c r="AC8" s="5">
        <v>100.0</v>
      </c>
      <c r="AD8" s="5">
        <v>25.0</v>
      </c>
      <c r="AE8" s="5">
        <v>80.0</v>
      </c>
      <c r="AF8" s="5">
        <v>80.0</v>
      </c>
      <c r="AG8" s="5">
        <v>80.0</v>
      </c>
      <c r="AH8" s="5">
        <v>25.0</v>
      </c>
      <c r="AI8" s="5">
        <v>20.0</v>
      </c>
      <c r="AJ8" s="5">
        <v>170.0</v>
      </c>
      <c r="AK8" s="5">
        <v>170.0</v>
      </c>
      <c r="AL8" s="5">
        <v>170.0</v>
      </c>
      <c r="AM8" s="5">
        <v>170.0</v>
      </c>
      <c r="AN8" s="5">
        <v>15.0</v>
      </c>
      <c r="AO8" s="5">
        <v>250.0</v>
      </c>
    </row>
    <row r="9">
      <c r="A9" s="4">
        <v>44720.725830462965</v>
      </c>
      <c r="B9" s="5" t="s">
        <v>116</v>
      </c>
      <c r="C9" s="5" t="s">
        <v>117</v>
      </c>
      <c r="D9" s="5" t="s">
        <v>118</v>
      </c>
      <c r="E9" s="5">
        <v>2.5018124E7</v>
      </c>
      <c r="F9" s="5" t="s">
        <v>98</v>
      </c>
      <c r="G9" s="12" t="s">
        <v>119</v>
      </c>
      <c r="H9" s="5" t="s">
        <v>120</v>
      </c>
      <c r="I9" s="11" t="s">
        <v>121</v>
      </c>
      <c r="J9" s="7" t="s">
        <v>118</v>
      </c>
      <c r="K9" s="7" t="s">
        <v>122</v>
      </c>
      <c r="L9" s="8" t="s">
        <v>92</v>
      </c>
      <c r="M9" s="6">
        <v>5.880204E7</v>
      </c>
      <c r="N9" s="6">
        <v>8.399105296E10</v>
      </c>
      <c r="O9" s="7" t="s">
        <v>123</v>
      </c>
      <c r="P9" s="5">
        <v>0.0</v>
      </c>
      <c r="Q9" s="5">
        <v>0.0</v>
      </c>
      <c r="R9" s="5">
        <v>380.0</v>
      </c>
      <c r="S9" s="5">
        <v>155.0</v>
      </c>
      <c r="T9" s="5">
        <v>270.0</v>
      </c>
      <c r="U9" s="5">
        <v>0.0</v>
      </c>
      <c r="V9" s="5">
        <v>220.0</v>
      </c>
      <c r="W9" s="5">
        <v>0.0</v>
      </c>
      <c r="X9" s="5">
        <v>245.0</v>
      </c>
      <c r="Y9" s="5">
        <v>20.0</v>
      </c>
      <c r="Z9" s="5">
        <v>160.0</v>
      </c>
      <c r="AA9" s="5">
        <v>0.0</v>
      </c>
      <c r="AB9" s="5">
        <v>100.0</v>
      </c>
      <c r="AC9" s="5">
        <v>0.0</v>
      </c>
      <c r="AD9" s="5">
        <v>75.0</v>
      </c>
      <c r="AE9" s="5">
        <v>150.0</v>
      </c>
      <c r="AF9" s="5">
        <v>100.0</v>
      </c>
      <c r="AG9" s="5">
        <v>225.0</v>
      </c>
      <c r="AH9" s="5">
        <v>135.0</v>
      </c>
      <c r="AI9" s="5">
        <v>65.0</v>
      </c>
      <c r="AJ9" s="5">
        <v>240.0</v>
      </c>
      <c r="AK9" s="5">
        <v>0.0</v>
      </c>
      <c r="AL9" s="5">
        <v>140.0</v>
      </c>
      <c r="AM9" s="5">
        <v>0.0</v>
      </c>
      <c r="AN9" s="5">
        <v>0.0</v>
      </c>
      <c r="AO9" s="5">
        <v>165.0</v>
      </c>
    </row>
    <row r="10">
      <c r="A10" s="4">
        <v>44720.78125969907</v>
      </c>
      <c r="B10" s="5" t="s">
        <v>124</v>
      </c>
      <c r="C10" s="5" t="s">
        <v>125</v>
      </c>
      <c r="D10" s="5" t="s">
        <v>126</v>
      </c>
      <c r="E10" s="5">
        <v>2.5019597E7</v>
      </c>
      <c r="F10" s="5" t="s">
        <v>127</v>
      </c>
      <c r="G10" s="12" t="s">
        <v>128</v>
      </c>
      <c r="H10" s="5" t="s">
        <v>129</v>
      </c>
      <c r="I10" s="11" t="s">
        <v>130</v>
      </c>
      <c r="J10" s="7" t="s">
        <v>126</v>
      </c>
      <c r="K10" s="7" t="s">
        <v>131</v>
      </c>
      <c r="L10" s="8" t="s">
        <v>73</v>
      </c>
      <c r="M10" s="6">
        <v>5.8818E7</v>
      </c>
      <c r="N10" s="6">
        <v>8.3981137066E10</v>
      </c>
      <c r="O10" s="7" t="s">
        <v>132</v>
      </c>
      <c r="P10" s="5">
        <v>50.0</v>
      </c>
      <c r="Q10" s="5">
        <v>20.0</v>
      </c>
      <c r="R10" s="5">
        <v>200.0</v>
      </c>
      <c r="S10" s="5">
        <v>75.0</v>
      </c>
      <c r="T10" s="5">
        <v>100.0</v>
      </c>
      <c r="U10" s="5">
        <v>0.0</v>
      </c>
      <c r="V10" s="5">
        <v>75.0</v>
      </c>
      <c r="W10" s="5">
        <v>25.0</v>
      </c>
      <c r="X10" s="5">
        <v>80.0</v>
      </c>
      <c r="Y10" s="5">
        <v>20.0</v>
      </c>
      <c r="Z10" s="5">
        <v>100.0</v>
      </c>
      <c r="AA10" s="5">
        <v>50.0</v>
      </c>
      <c r="AB10" s="5">
        <v>50.0</v>
      </c>
      <c r="AC10" s="5">
        <v>100.0</v>
      </c>
      <c r="AD10" s="5">
        <v>75.0</v>
      </c>
      <c r="AE10" s="5">
        <v>100.0</v>
      </c>
      <c r="AF10" s="5">
        <v>200.0</v>
      </c>
      <c r="AG10" s="5">
        <v>50.0</v>
      </c>
      <c r="AH10" s="5">
        <v>50.0</v>
      </c>
      <c r="AI10" s="5">
        <v>50.0</v>
      </c>
      <c r="AJ10" s="5">
        <v>60.0</v>
      </c>
      <c r="AK10" s="5">
        <v>60.0</v>
      </c>
      <c r="AL10" s="5">
        <v>60.0</v>
      </c>
      <c r="AM10" s="5">
        <v>60.0</v>
      </c>
      <c r="AN10" s="5">
        <v>40.0</v>
      </c>
      <c r="AO10" s="5">
        <v>200.0</v>
      </c>
    </row>
    <row r="11">
      <c r="A11" s="4">
        <v>44720.78868291667</v>
      </c>
      <c r="B11" s="5" t="s">
        <v>133</v>
      </c>
      <c r="C11" s="5" t="s">
        <v>133</v>
      </c>
      <c r="D11" s="5" t="s">
        <v>134</v>
      </c>
      <c r="E11" s="5">
        <v>2.5018221E7</v>
      </c>
      <c r="F11" s="5" t="s">
        <v>98</v>
      </c>
      <c r="G11" s="12" t="s">
        <v>135</v>
      </c>
      <c r="H11" s="5" t="s">
        <v>136</v>
      </c>
      <c r="I11" s="6" t="s">
        <v>137</v>
      </c>
      <c r="J11" s="7" t="s">
        <v>138</v>
      </c>
      <c r="K11" s="7" t="s">
        <v>139</v>
      </c>
      <c r="L11" s="8" t="s">
        <v>140</v>
      </c>
      <c r="M11" s="6">
        <v>5.88E7</v>
      </c>
      <c r="N11" s="6">
        <v>8.3996828055E10</v>
      </c>
      <c r="O11" s="7" t="s">
        <v>141</v>
      </c>
      <c r="P11" s="5">
        <v>150.0</v>
      </c>
      <c r="Q11" s="5">
        <v>20.0</v>
      </c>
      <c r="R11" s="5">
        <v>300.0</v>
      </c>
      <c r="S11" s="5">
        <v>50.0</v>
      </c>
      <c r="T11" s="5">
        <v>100.0</v>
      </c>
      <c r="U11" s="5">
        <v>150.0</v>
      </c>
      <c r="V11" s="5">
        <v>50.0</v>
      </c>
      <c r="W11" s="5">
        <v>0.0</v>
      </c>
      <c r="X11" s="5">
        <v>50.0</v>
      </c>
      <c r="Y11" s="5">
        <v>10.0</v>
      </c>
      <c r="Z11" s="5">
        <v>50.0</v>
      </c>
      <c r="AA11" s="5">
        <v>50.0</v>
      </c>
      <c r="AB11" s="5">
        <v>150.0</v>
      </c>
      <c r="AC11" s="5">
        <v>20.0</v>
      </c>
      <c r="AD11" s="5">
        <v>20.0</v>
      </c>
      <c r="AE11" s="5">
        <v>20.0</v>
      </c>
      <c r="AF11" s="5">
        <v>50.0</v>
      </c>
      <c r="AG11" s="5">
        <v>20.0</v>
      </c>
      <c r="AH11" s="5">
        <v>150.0</v>
      </c>
      <c r="AI11" s="5">
        <v>10.0</v>
      </c>
      <c r="AJ11" s="5">
        <v>0.0</v>
      </c>
      <c r="AK11" s="5">
        <v>0.0</v>
      </c>
      <c r="AL11" s="5">
        <v>0.0</v>
      </c>
      <c r="AM11" s="5">
        <v>0.0</v>
      </c>
      <c r="AN11" s="5">
        <v>20.0</v>
      </c>
      <c r="AO11" s="5">
        <v>50.0</v>
      </c>
    </row>
    <row r="12">
      <c r="A12" s="4">
        <v>44720.95388534722</v>
      </c>
      <c r="B12" s="5" t="s">
        <v>142</v>
      </c>
      <c r="C12" s="5" t="s">
        <v>142</v>
      </c>
      <c r="D12" s="5" t="s">
        <v>143</v>
      </c>
      <c r="E12" s="5">
        <v>2.5018264E7</v>
      </c>
      <c r="F12" s="5" t="s">
        <v>144</v>
      </c>
      <c r="G12" s="5" t="s">
        <v>145</v>
      </c>
      <c r="H12" s="5" t="s">
        <v>146</v>
      </c>
      <c r="I12" s="6" t="s">
        <v>147</v>
      </c>
      <c r="J12" s="7" t="s">
        <v>148</v>
      </c>
      <c r="K12" s="7" t="s">
        <v>149</v>
      </c>
      <c r="L12" s="8" t="s">
        <v>150</v>
      </c>
      <c r="M12" s="6">
        <v>5.88E7</v>
      </c>
      <c r="N12" s="6">
        <v>9.8170004E8</v>
      </c>
      <c r="O12" s="7" t="s">
        <v>151</v>
      </c>
      <c r="P12" s="5">
        <v>30.0</v>
      </c>
      <c r="Q12" s="5">
        <v>5.0</v>
      </c>
      <c r="R12" s="5">
        <v>15.0</v>
      </c>
      <c r="S12" s="5">
        <v>20.0</v>
      </c>
      <c r="T12" s="5">
        <v>50.0</v>
      </c>
      <c r="U12" s="5">
        <v>0.0</v>
      </c>
      <c r="V12" s="5">
        <v>50.0</v>
      </c>
      <c r="W12" s="5">
        <v>6.0</v>
      </c>
      <c r="X12" s="5">
        <v>20.0</v>
      </c>
      <c r="Y12" s="5">
        <v>10.0</v>
      </c>
      <c r="Z12" s="5">
        <v>20.0</v>
      </c>
      <c r="AA12" s="5">
        <v>20.0</v>
      </c>
      <c r="AB12" s="5">
        <v>0.0</v>
      </c>
      <c r="AC12" s="5">
        <v>10.0</v>
      </c>
      <c r="AD12" s="5">
        <v>30.0</v>
      </c>
      <c r="AE12" s="5">
        <v>25.0</v>
      </c>
      <c r="AF12" s="5">
        <v>20.0</v>
      </c>
      <c r="AG12" s="5">
        <v>25.0</v>
      </c>
      <c r="AH12" s="5">
        <v>30.0</v>
      </c>
      <c r="AI12" s="5">
        <v>10.0</v>
      </c>
      <c r="AJ12" s="5">
        <v>45.0</v>
      </c>
      <c r="AK12" s="5">
        <v>0.0</v>
      </c>
      <c r="AL12" s="5">
        <v>55.0</v>
      </c>
      <c r="AM12" s="5">
        <v>50.0</v>
      </c>
      <c r="AN12" s="5">
        <v>5.0</v>
      </c>
      <c r="AO12" s="5">
        <v>60.0</v>
      </c>
    </row>
    <row r="13">
      <c r="A13" s="4">
        <v>44721.33454304398</v>
      </c>
      <c r="B13" s="5" t="s">
        <v>152</v>
      </c>
      <c r="C13" s="5" t="s">
        <v>153</v>
      </c>
      <c r="D13" s="5" t="s">
        <v>154</v>
      </c>
      <c r="E13" s="5">
        <v>2.5126342E7</v>
      </c>
      <c r="F13" s="5" t="s">
        <v>155</v>
      </c>
      <c r="G13" s="12" t="s">
        <v>156</v>
      </c>
      <c r="H13" s="5" t="s">
        <v>157</v>
      </c>
      <c r="I13" s="6">
        <v>1.9328755000148E13</v>
      </c>
      <c r="J13" s="7" t="s">
        <v>154</v>
      </c>
      <c r="K13" s="7" t="s">
        <v>158</v>
      </c>
      <c r="L13" s="8" t="s">
        <v>159</v>
      </c>
      <c r="M13" s="6">
        <v>5.8822E7</v>
      </c>
      <c r="N13" s="11" t="s">
        <v>160</v>
      </c>
      <c r="O13" s="7" t="s">
        <v>152</v>
      </c>
      <c r="P13" s="5">
        <v>100.0</v>
      </c>
      <c r="Q13" s="5">
        <v>0.0</v>
      </c>
      <c r="R13" s="5">
        <v>100.0</v>
      </c>
      <c r="S13" s="5">
        <v>0.0</v>
      </c>
      <c r="T13" s="5">
        <v>30.0</v>
      </c>
      <c r="U13" s="5">
        <v>15.0</v>
      </c>
      <c r="V13" s="5">
        <v>10.0</v>
      </c>
      <c r="W13" s="5">
        <v>0.0</v>
      </c>
      <c r="X13" s="5">
        <v>0.0</v>
      </c>
      <c r="Y13" s="5">
        <v>10.0</v>
      </c>
      <c r="Z13" s="5">
        <v>10.0</v>
      </c>
      <c r="AA13" s="5">
        <v>0.0</v>
      </c>
      <c r="AB13" s="5">
        <v>10.0</v>
      </c>
      <c r="AC13" s="5">
        <v>0.0</v>
      </c>
      <c r="AD13" s="5">
        <v>15.0</v>
      </c>
      <c r="AE13" s="5">
        <v>10.0</v>
      </c>
      <c r="AF13" s="5">
        <v>50.0</v>
      </c>
      <c r="AG13" s="5">
        <v>25.0</v>
      </c>
      <c r="AH13" s="5">
        <v>0.0</v>
      </c>
      <c r="AI13" s="5">
        <v>5.0</v>
      </c>
      <c r="AJ13" s="5">
        <v>0.0</v>
      </c>
      <c r="AK13" s="5">
        <v>0.0</v>
      </c>
      <c r="AL13" s="5">
        <v>0.0</v>
      </c>
      <c r="AM13" s="5">
        <v>0.0</v>
      </c>
      <c r="AN13" s="5">
        <v>0.0</v>
      </c>
      <c r="AO13" s="5">
        <v>15.0</v>
      </c>
    </row>
    <row r="14">
      <c r="A14" s="4">
        <v>44721.343407939814</v>
      </c>
      <c r="B14" s="5" t="s">
        <v>161</v>
      </c>
      <c r="C14" s="5" t="s">
        <v>161</v>
      </c>
      <c r="D14" s="5" t="s">
        <v>162</v>
      </c>
      <c r="E14" s="5">
        <v>2.5018078E7</v>
      </c>
      <c r="F14" s="5" t="s">
        <v>78</v>
      </c>
      <c r="G14" s="5">
        <v>1.3281712487E10</v>
      </c>
      <c r="H14" s="5" t="s">
        <v>163</v>
      </c>
      <c r="I14" s="6">
        <v>6.7754000177E10</v>
      </c>
      <c r="J14" s="7" t="s">
        <v>162</v>
      </c>
      <c r="K14" s="7" t="s">
        <v>164</v>
      </c>
      <c r="L14" s="8" t="s">
        <v>165</v>
      </c>
      <c r="M14" s="6" t="s">
        <v>166</v>
      </c>
      <c r="N14" s="6" t="s">
        <v>167</v>
      </c>
      <c r="O14" s="7" t="s">
        <v>168</v>
      </c>
      <c r="P14" s="5">
        <v>0.0</v>
      </c>
      <c r="Q14" s="5">
        <v>20.0</v>
      </c>
      <c r="R14" s="5">
        <v>145.0</v>
      </c>
      <c r="S14" s="5">
        <v>100.0</v>
      </c>
      <c r="T14" s="5">
        <v>100.0</v>
      </c>
      <c r="U14" s="5">
        <v>0.0</v>
      </c>
      <c r="V14" s="5">
        <v>100.0</v>
      </c>
      <c r="W14" s="5">
        <v>20.0</v>
      </c>
      <c r="X14" s="5">
        <v>30.0</v>
      </c>
      <c r="Y14" s="5">
        <v>20.0</v>
      </c>
      <c r="Z14" s="5">
        <v>20.0</v>
      </c>
      <c r="AA14" s="5">
        <v>20.0</v>
      </c>
      <c r="AB14" s="5">
        <v>40.0</v>
      </c>
      <c r="AC14" s="5">
        <v>20.0</v>
      </c>
      <c r="AD14" s="5">
        <v>60.0</v>
      </c>
      <c r="AE14" s="5">
        <v>40.0</v>
      </c>
      <c r="AF14" s="5">
        <v>40.0</v>
      </c>
      <c r="AG14" s="5">
        <v>40.0</v>
      </c>
      <c r="AH14" s="5">
        <v>100.0</v>
      </c>
      <c r="AI14" s="5">
        <v>20.0</v>
      </c>
      <c r="AJ14" s="5">
        <v>100.0</v>
      </c>
      <c r="AK14" s="5">
        <v>100.0</v>
      </c>
      <c r="AL14" s="5">
        <v>85.0</v>
      </c>
      <c r="AM14" s="5">
        <v>100.0</v>
      </c>
      <c r="AN14" s="5">
        <v>0.0</v>
      </c>
      <c r="AO14" s="5">
        <v>80.0</v>
      </c>
    </row>
    <row r="15">
      <c r="A15" s="4">
        <v>44721.39340832176</v>
      </c>
      <c r="B15" s="5" t="s">
        <v>169</v>
      </c>
      <c r="C15" s="5" t="s">
        <v>170</v>
      </c>
      <c r="D15" s="5" t="s">
        <v>171</v>
      </c>
      <c r="E15" s="5">
        <v>2.50018639E8</v>
      </c>
      <c r="F15" s="5" t="s">
        <v>98</v>
      </c>
      <c r="G15" s="5" t="s">
        <v>172</v>
      </c>
      <c r="H15" s="5" t="s">
        <v>173</v>
      </c>
      <c r="I15" s="6" t="s">
        <v>174</v>
      </c>
      <c r="J15" s="7" t="s">
        <v>171</v>
      </c>
      <c r="K15" s="7" t="s">
        <v>175</v>
      </c>
      <c r="L15" s="8" t="s">
        <v>176</v>
      </c>
      <c r="M15" s="6" t="s">
        <v>177</v>
      </c>
      <c r="N15" s="6" t="s">
        <v>178</v>
      </c>
      <c r="O15" s="7" t="s">
        <v>179</v>
      </c>
      <c r="P15" s="5">
        <v>33.0</v>
      </c>
      <c r="Q15" s="5">
        <v>41.0</v>
      </c>
      <c r="R15" s="5">
        <v>100.0</v>
      </c>
      <c r="S15" s="5">
        <v>100.0</v>
      </c>
      <c r="T15" s="5">
        <v>150.0</v>
      </c>
      <c r="U15" s="5">
        <v>0.0</v>
      </c>
      <c r="V15" s="5">
        <v>120.0</v>
      </c>
      <c r="W15" s="5">
        <v>30.0</v>
      </c>
      <c r="X15" s="5">
        <v>40.0</v>
      </c>
      <c r="Y15" s="5">
        <v>30.0</v>
      </c>
      <c r="Z15" s="5">
        <v>40.0</v>
      </c>
      <c r="AA15" s="5">
        <v>40.0</v>
      </c>
      <c r="AB15" s="5">
        <v>40.0</v>
      </c>
      <c r="AC15" s="5">
        <v>40.0</v>
      </c>
      <c r="AD15" s="5">
        <v>100.0</v>
      </c>
      <c r="AE15" s="5">
        <v>100.0</v>
      </c>
      <c r="AF15" s="5">
        <v>150.0</v>
      </c>
      <c r="AG15" s="5">
        <v>80.0</v>
      </c>
      <c r="AH15" s="5">
        <v>100.0</v>
      </c>
      <c r="AI15" s="5">
        <v>25.0</v>
      </c>
      <c r="AJ15" s="5">
        <v>100.0</v>
      </c>
      <c r="AK15" s="5">
        <v>150.0</v>
      </c>
      <c r="AL15" s="5">
        <v>100.0</v>
      </c>
      <c r="AM15" s="5">
        <v>150.0</v>
      </c>
      <c r="AN15" s="5">
        <v>40.0</v>
      </c>
      <c r="AO15" s="5">
        <v>100.0</v>
      </c>
    </row>
    <row r="16">
      <c r="A16" s="4">
        <v>44721.42557328704</v>
      </c>
      <c r="B16" s="5" t="s">
        <v>180</v>
      </c>
      <c r="C16" s="5" t="s">
        <v>181</v>
      </c>
      <c r="D16" s="5" t="s">
        <v>182</v>
      </c>
      <c r="E16" s="5">
        <v>2.5017071E7</v>
      </c>
      <c r="F16" s="5" t="s">
        <v>56</v>
      </c>
      <c r="G16" s="12" t="s">
        <v>183</v>
      </c>
      <c r="H16" s="5" t="s">
        <v>184</v>
      </c>
      <c r="I16" s="11" t="s">
        <v>185</v>
      </c>
      <c r="J16" s="7" t="s">
        <v>186</v>
      </c>
      <c r="K16" s="7" t="s">
        <v>187</v>
      </c>
      <c r="L16" s="8" t="s">
        <v>159</v>
      </c>
      <c r="M16" s="6" t="s">
        <v>188</v>
      </c>
      <c r="N16" s="6" t="s">
        <v>189</v>
      </c>
      <c r="O16" s="7" t="s">
        <v>190</v>
      </c>
      <c r="P16" s="5">
        <v>200.0</v>
      </c>
      <c r="Q16" s="5">
        <v>0.0</v>
      </c>
      <c r="R16" s="5">
        <v>200.0</v>
      </c>
      <c r="S16" s="5">
        <v>100.0</v>
      </c>
      <c r="T16" s="5">
        <v>250.0</v>
      </c>
      <c r="U16" s="5">
        <v>0.0</v>
      </c>
      <c r="V16" s="5">
        <v>100.0</v>
      </c>
      <c r="W16" s="5">
        <v>0.0</v>
      </c>
      <c r="X16" s="5">
        <v>100.0</v>
      </c>
      <c r="Y16" s="5">
        <v>20.0</v>
      </c>
      <c r="Z16" s="5">
        <v>100.0</v>
      </c>
      <c r="AA16" s="5">
        <v>0.0</v>
      </c>
      <c r="AB16" s="5">
        <v>300.0</v>
      </c>
      <c r="AC16" s="5">
        <v>100.0</v>
      </c>
      <c r="AD16" s="5">
        <v>150.0</v>
      </c>
      <c r="AE16" s="5">
        <v>100.0</v>
      </c>
      <c r="AF16" s="5">
        <v>300.0</v>
      </c>
      <c r="AG16" s="5">
        <v>300.0</v>
      </c>
      <c r="AH16" s="5">
        <v>300.0</v>
      </c>
      <c r="AI16" s="5">
        <v>20.0</v>
      </c>
      <c r="AJ16" s="5">
        <v>50.0</v>
      </c>
      <c r="AK16" s="5">
        <v>50.0</v>
      </c>
      <c r="AL16" s="5">
        <v>50.0</v>
      </c>
      <c r="AM16" s="5">
        <v>50.0</v>
      </c>
      <c r="AN16" s="5">
        <v>0.0</v>
      </c>
      <c r="AO16" s="5">
        <v>100.0</v>
      </c>
    </row>
    <row r="17">
      <c r="A17" s="4">
        <v>44721.59406821759</v>
      </c>
      <c r="B17" s="5" t="s">
        <v>191</v>
      </c>
      <c r="C17" s="5" t="s">
        <v>192</v>
      </c>
      <c r="D17" s="5" t="s">
        <v>193</v>
      </c>
      <c r="E17" s="5">
        <v>2.5018183E7</v>
      </c>
      <c r="F17" s="5" t="s">
        <v>98</v>
      </c>
      <c r="G17" s="5" t="s">
        <v>194</v>
      </c>
      <c r="H17" s="5" t="s">
        <v>195</v>
      </c>
      <c r="I17" s="6" t="s">
        <v>196</v>
      </c>
      <c r="J17" s="7" t="s">
        <v>193</v>
      </c>
      <c r="K17" s="7" t="s">
        <v>197</v>
      </c>
      <c r="L17" s="8" t="s">
        <v>198</v>
      </c>
      <c r="M17" s="6" t="s">
        <v>199</v>
      </c>
      <c r="N17" s="6" t="s">
        <v>200</v>
      </c>
      <c r="O17" s="7" t="s">
        <v>201</v>
      </c>
      <c r="P17" s="5">
        <v>0.0</v>
      </c>
      <c r="Q17" s="5">
        <v>20.0</v>
      </c>
      <c r="R17" s="5">
        <v>200.0</v>
      </c>
      <c r="S17" s="5">
        <v>50.0</v>
      </c>
      <c r="T17" s="5">
        <v>180.0</v>
      </c>
      <c r="U17" s="5">
        <v>0.0</v>
      </c>
      <c r="V17" s="5">
        <v>80.0</v>
      </c>
      <c r="W17" s="5">
        <v>10.0</v>
      </c>
      <c r="X17" s="5">
        <v>0.0</v>
      </c>
      <c r="Y17" s="5">
        <v>20.0</v>
      </c>
      <c r="Z17" s="5">
        <v>50.0</v>
      </c>
      <c r="AA17" s="5">
        <v>50.0</v>
      </c>
      <c r="AB17" s="5">
        <v>50.0</v>
      </c>
      <c r="AC17" s="5">
        <v>20.0</v>
      </c>
      <c r="AD17" s="5">
        <v>30.0</v>
      </c>
      <c r="AE17" s="5">
        <v>30.0</v>
      </c>
      <c r="AF17" s="5">
        <v>100.0</v>
      </c>
      <c r="AG17" s="5">
        <v>25.0</v>
      </c>
      <c r="AH17" s="5">
        <v>50.0</v>
      </c>
      <c r="AI17" s="5">
        <v>20.0</v>
      </c>
      <c r="AJ17" s="5">
        <v>50.0</v>
      </c>
      <c r="AK17" s="5">
        <v>50.0</v>
      </c>
      <c r="AL17" s="5">
        <v>50.0</v>
      </c>
      <c r="AM17" s="5">
        <v>50.0</v>
      </c>
      <c r="AN17" s="5">
        <v>30.0</v>
      </c>
      <c r="AO17" s="5">
        <v>100.0</v>
      </c>
    </row>
    <row r="18">
      <c r="A18" s="4">
        <v>44721.596043530095</v>
      </c>
      <c r="B18" s="5" t="s">
        <v>202</v>
      </c>
      <c r="C18" s="5" t="s">
        <v>203</v>
      </c>
      <c r="D18" s="5" t="s">
        <v>204</v>
      </c>
      <c r="E18" s="5">
        <v>2.501974E7</v>
      </c>
      <c r="F18" s="5" t="s">
        <v>205</v>
      </c>
      <c r="G18" s="12" t="s">
        <v>206</v>
      </c>
      <c r="H18" s="5" t="s">
        <v>207</v>
      </c>
      <c r="I18" s="6" t="s">
        <v>208</v>
      </c>
      <c r="J18" s="7" t="s">
        <v>204</v>
      </c>
      <c r="K18" s="7" t="s">
        <v>209</v>
      </c>
      <c r="L18" s="8" t="s">
        <v>159</v>
      </c>
      <c r="M18" s="6">
        <v>5.8822E7</v>
      </c>
      <c r="N18" s="6" t="s">
        <v>210</v>
      </c>
      <c r="O18" s="7" t="s">
        <v>203</v>
      </c>
      <c r="P18" s="5">
        <v>180.0</v>
      </c>
      <c r="Q18" s="5">
        <v>20.0</v>
      </c>
      <c r="R18" s="5">
        <v>200.0</v>
      </c>
      <c r="S18" s="5">
        <v>200.0</v>
      </c>
      <c r="T18" s="5">
        <v>280.0</v>
      </c>
      <c r="U18" s="5">
        <v>105.0</v>
      </c>
      <c r="V18" s="5">
        <v>100.0</v>
      </c>
      <c r="W18" s="5">
        <v>0.0</v>
      </c>
      <c r="X18" s="5">
        <v>120.0</v>
      </c>
      <c r="Y18" s="5">
        <v>20.0</v>
      </c>
      <c r="Z18" s="5">
        <v>120.0</v>
      </c>
      <c r="AA18" s="5">
        <v>0.0</v>
      </c>
      <c r="AB18" s="5">
        <v>300.0</v>
      </c>
      <c r="AC18" s="5">
        <v>0.0</v>
      </c>
      <c r="AD18" s="5">
        <v>100.0</v>
      </c>
      <c r="AE18" s="5">
        <v>100.0</v>
      </c>
      <c r="AF18" s="5">
        <v>360.0</v>
      </c>
      <c r="AG18" s="5">
        <v>0.0</v>
      </c>
      <c r="AH18" s="5">
        <v>100.0</v>
      </c>
      <c r="AI18" s="5">
        <v>20.0</v>
      </c>
      <c r="AJ18" s="5">
        <v>80.0</v>
      </c>
      <c r="AK18" s="5">
        <v>0.0</v>
      </c>
      <c r="AL18" s="5">
        <v>0.0</v>
      </c>
      <c r="AM18" s="5">
        <v>80.0</v>
      </c>
      <c r="AN18" s="5">
        <v>30.0</v>
      </c>
      <c r="AO18" s="5">
        <v>300.0</v>
      </c>
    </row>
    <row r="19" ht="18.75" customHeight="1">
      <c r="A19" s="4">
        <v>44721.63618648148</v>
      </c>
      <c r="B19" s="5" t="s">
        <v>211</v>
      </c>
      <c r="C19" s="5" t="s">
        <v>212</v>
      </c>
      <c r="D19" s="5" t="s">
        <v>213</v>
      </c>
      <c r="E19" s="5">
        <v>2.501496E7</v>
      </c>
      <c r="F19" s="5" t="s">
        <v>214</v>
      </c>
      <c r="G19" s="5">
        <v>6.7433405453E10</v>
      </c>
      <c r="H19" s="5" t="s">
        <v>215</v>
      </c>
      <c r="I19" s="6" t="s">
        <v>216</v>
      </c>
      <c r="J19" s="7" t="s">
        <v>213</v>
      </c>
      <c r="K19" s="7" t="s">
        <v>217</v>
      </c>
      <c r="L19" s="8" t="s">
        <v>218</v>
      </c>
      <c r="M19" s="6" t="s">
        <v>52</v>
      </c>
      <c r="N19" s="6">
        <v>8.3981596025E10</v>
      </c>
      <c r="O19" s="7" t="s">
        <v>219</v>
      </c>
      <c r="P19" s="5">
        <v>150.0</v>
      </c>
      <c r="Q19" s="5">
        <v>0.0</v>
      </c>
      <c r="R19" s="5">
        <v>100.0</v>
      </c>
      <c r="S19" s="5">
        <v>150.0</v>
      </c>
      <c r="T19" s="5">
        <v>120.0</v>
      </c>
      <c r="U19" s="5">
        <v>60.0</v>
      </c>
      <c r="V19" s="5">
        <v>70.0</v>
      </c>
      <c r="W19" s="5">
        <v>20.0</v>
      </c>
      <c r="X19" s="5">
        <v>100.0</v>
      </c>
      <c r="Y19" s="5">
        <v>10.0</v>
      </c>
      <c r="Z19" s="5">
        <v>60.0</v>
      </c>
      <c r="AA19" s="5">
        <v>0.0</v>
      </c>
      <c r="AB19" s="5">
        <v>100.0</v>
      </c>
      <c r="AC19" s="5">
        <v>40.0</v>
      </c>
      <c r="AD19" s="5">
        <v>150.0</v>
      </c>
      <c r="AE19" s="5">
        <v>200.0</v>
      </c>
      <c r="AF19" s="5">
        <v>150.0</v>
      </c>
      <c r="AG19" s="5">
        <v>50.0</v>
      </c>
      <c r="AH19" s="5">
        <v>60.0</v>
      </c>
      <c r="AI19" s="5">
        <v>20.0</v>
      </c>
      <c r="AJ19" s="5">
        <v>60.0</v>
      </c>
      <c r="AK19" s="5">
        <v>0.0</v>
      </c>
      <c r="AL19" s="5">
        <v>60.0</v>
      </c>
      <c r="AM19" s="5">
        <v>60.0</v>
      </c>
      <c r="AN19" s="5">
        <v>0.0</v>
      </c>
      <c r="AO19" s="5">
        <v>100.0</v>
      </c>
    </row>
    <row r="20">
      <c r="A20" s="4">
        <v>44721.6527734375</v>
      </c>
      <c r="B20" s="5" t="s">
        <v>220</v>
      </c>
      <c r="C20" s="5" t="s">
        <v>220</v>
      </c>
      <c r="D20" s="5" t="s">
        <v>221</v>
      </c>
      <c r="E20" s="5">
        <v>2.5018272E7</v>
      </c>
      <c r="F20" s="5" t="s">
        <v>78</v>
      </c>
      <c r="G20" s="5" t="s">
        <v>222</v>
      </c>
      <c r="H20" s="5" t="s">
        <v>223</v>
      </c>
      <c r="I20" s="6" t="s">
        <v>224</v>
      </c>
      <c r="J20" s="7" t="s">
        <v>225</v>
      </c>
      <c r="K20" s="7" t="s">
        <v>226</v>
      </c>
      <c r="L20" s="8" t="s">
        <v>227</v>
      </c>
      <c r="M20" s="6" t="s">
        <v>228</v>
      </c>
      <c r="N20" s="6">
        <v>8.3991093658E10</v>
      </c>
      <c r="O20" s="7" t="s">
        <v>229</v>
      </c>
      <c r="P20" s="5">
        <v>30.0</v>
      </c>
      <c r="Q20" s="5">
        <v>20.0</v>
      </c>
      <c r="R20" s="5">
        <v>90.0</v>
      </c>
      <c r="S20" s="5">
        <v>90.0</v>
      </c>
      <c r="T20" s="5">
        <v>100.0</v>
      </c>
      <c r="U20" s="5">
        <v>30.0</v>
      </c>
      <c r="V20" s="5">
        <v>80.0</v>
      </c>
      <c r="W20" s="5">
        <v>12.0</v>
      </c>
      <c r="X20" s="5">
        <v>90.0</v>
      </c>
      <c r="Y20" s="5">
        <v>96.0</v>
      </c>
      <c r="Z20" s="5">
        <v>50.0</v>
      </c>
      <c r="AA20" s="5">
        <v>50.0</v>
      </c>
      <c r="AB20" s="5">
        <v>90.0</v>
      </c>
      <c r="AC20" s="5">
        <v>50.0</v>
      </c>
      <c r="AD20" s="5">
        <v>200.0</v>
      </c>
      <c r="AE20" s="5">
        <v>150.0</v>
      </c>
      <c r="AF20" s="5">
        <v>200.0</v>
      </c>
      <c r="AG20" s="5">
        <v>100.0</v>
      </c>
      <c r="AH20" s="5">
        <v>90.0</v>
      </c>
      <c r="AI20" s="5">
        <v>12.0</v>
      </c>
      <c r="AJ20" s="5">
        <v>90.0</v>
      </c>
      <c r="AK20" s="5">
        <v>90.0</v>
      </c>
      <c r="AL20" s="5">
        <v>90.0</v>
      </c>
      <c r="AM20" s="5">
        <v>90.0</v>
      </c>
      <c r="AN20" s="5">
        <v>10.0</v>
      </c>
      <c r="AO20" s="5">
        <v>100.0</v>
      </c>
    </row>
    <row r="21">
      <c r="A21" s="4">
        <v>44722.52318753472</v>
      </c>
      <c r="B21" s="5" t="s">
        <v>230</v>
      </c>
      <c r="C21" s="5" t="s">
        <v>231</v>
      </c>
      <c r="D21" s="5" t="s">
        <v>232</v>
      </c>
      <c r="E21" s="5">
        <v>2.5130846E7</v>
      </c>
      <c r="F21" s="5" t="s">
        <v>233</v>
      </c>
      <c r="G21" s="12" t="s">
        <v>234</v>
      </c>
      <c r="H21" s="5" t="s">
        <v>235</v>
      </c>
      <c r="I21" s="6">
        <v>4.184399300014E13</v>
      </c>
      <c r="J21" s="7" t="s">
        <v>232</v>
      </c>
      <c r="K21" s="7" t="s">
        <v>236</v>
      </c>
      <c r="L21" s="8" t="s">
        <v>237</v>
      </c>
      <c r="M21" s="6">
        <v>5.8823E7</v>
      </c>
      <c r="N21" s="6" t="s">
        <v>238</v>
      </c>
      <c r="O21" s="7" t="s">
        <v>239</v>
      </c>
      <c r="P21" s="5">
        <v>80.0</v>
      </c>
      <c r="Q21" s="5">
        <v>0.0</v>
      </c>
      <c r="R21" s="5">
        <v>40.0</v>
      </c>
      <c r="S21" s="5">
        <v>30.0</v>
      </c>
      <c r="T21" s="5">
        <v>40.0</v>
      </c>
      <c r="U21" s="5">
        <v>0.0</v>
      </c>
      <c r="V21" s="5">
        <v>25.0</v>
      </c>
      <c r="W21" s="5">
        <v>10.0</v>
      </c>
      <c r="X21" s="5">
        <v>40.0</v>
      </c>
      <c r="Y21" s="5">
        <v>10.0</v>
      </c>
      <c r="Z21" s="5">
        <v>20.0</v>
      </c>
      <c r="AA21" s="5">
        <v>20.0</v>
      </c>
      <c r="AB21" s="5">
        <v>40.0</v>
      </c>
      <c r="AC21" s="5">
        <v>40.0</v>
      </c>
      <c r="AD21" s="5">
        <v>80.0</v>
      </c>
      <c r="AE21" s="5">
        <v>30.0</v>
      </c>
      <c r="AF21" s="5">
        <v>60.0</v>
      </c>
      <c r="AG21" s="5">
        <v>50.0</v>
      </c>
      <c r="AH21" s="5">
        <v>30.0</v>
      </c>
      <c r="AI21" s="5">
        <v>30.0</v>
      </c>
      <c r="AJ21" s="5">
        <v>80.0</v>
      </c>
      <c r="AK21" s="5">
        <v>80.0</v>
      </c>
      <c r="AL21" s="5">
        <v>0.0</v>
      </c>
      <c r="AM21" s="5">
        <v>40.0</v>
      </c>
      <c r="AN21" s="5">
        <v>30.0</v>
      </c>
      <c r="AO21" s="5">
        <v>40.0</v>
      </c>
    </row>
    <row r="22">
      <c r="A22" s="4">
        <v>44726.570063541665</v>
      </c>
      <c r="B22" s="5" t="s">
        <v>240</v>
      </c>
      <c r="C22" s="5" t="s">
        <v>240</v>
      </c>
      <c r="D22" s="5" t="s">
        <v>241</v>
      </c>
      <c r="E22" s="5">
        <v>2.5918084E7</v>
      </c>
      <c r="F22" s="5" t="s">
        <v>242</v>
      </c>
      <c r="G22" s="5" t="s">
        <v>243</v>
      </c>
      <c r="H22" s="5" t="s">
        <v>244</v>
      </c>
      <c r="I22" s="6" t="s">
        <v>245</v>
      </c>
      <c r="J22" s="7" t="s">
        <v>246</v>
      </c>
      <c r="K22" s="7" t="s">
        <v>247</v>
      </c>
      <c r="L22" s="8" t="s">
        <v>73</v>
      </c>
      <c r="M22" s="6" t="s">
        <v>248</v>
      </c>
      <c r="N22" s="6" t="s">
        <v>249</v>
      </c>
      <c r="O22" s="7" t="s">
        <v>250</v>
      </c>
      <c r="P22" s="5">
        <v>50.0</v>
      </c>
      <c r="Q22" s="5">
        <v>100.0</v>
      </c>
      <c r="R22" s="5">
        <v>150.0</v>
      </c>
      <c r="S22" s="5">
        <v>55.0</v>
      </c>
      <c r="T22" s="5">
        <v>800.0</v>
      </c>
      <c r="U22" s="5">
        <v>50.0</v>
      </c>
      <c r="V22" s="5">
        <v>50.0</v>
      </c>
      <c r="W22" s="5">
        <v>25.0</v>
      </c>
      <c r="X22" s="5">
        <v>70.0</v>
      </c>
      <c r="Y22" s="5">
        <v>25.0</v>
      </c>
      <c r="Z22" s="5">
        <v>300.0</v>
      </c>
      <c r="AA22" s="5">
        <v>300.0</v>
      </c>
      <c r="AB22" s="5">
        <v>150.0</v>
      </c>
      <c r="AC22" s="5">
        <v>100.0</v>
      </c>
      <c r="AD22" s="5">
        <v>100.0</v>
      </c>
      <c r="AE22" s="5">
        <v>100.0</v>
      </c>
      <c r="AF22" s="5">
        <v>200.0</v>
      </c>
      <c r="AG22" s="5">
        <v>150.0</v>
      </c>
      <c r="AH22" s="5">
        <v>150.0</v>
      </c>
      <c r="AI22" s="5">
        <v>25.0</v>
      </c>
      <c r="AJ22" s="5">
        <v>310.0</v>
      </c>
      <c r="AK22" s="5">
        <v>100.0</v>
      </c>
      <c r="AL22" s="5">
        <v>350.0</v>
      </c>
      <c r="AM22" s="5">
        <v>330.0</v>
      </c>
      <c r="AN22" s="5">
        <v>66.0</v>
      </c>
      <c r="AO22" s="5">
        <v>120.0</v>
      </c>
    </row>
    <row r="23">
      <c r="A23" s="4">
        <v>44724.06328025463</v>
      </c>
      <c r="B23" s="5" t="s">
        <v>251</v>
      </c>
      <c r="C23" s="5" t="s">
        <v>251</v>
      </c>
      <c r="D23" s="5" t="s">
        <v>252</v>
      </c>
      <c r="E23" s="5">
        <v>2.5019228E7</v>
      </c>
      <c r="F23" s="5" t="s">
        <v>78</v>
      </c>
      <c r="G23" s="5" t="s">
        <v>253</v>
      </c>
      <c r="H23" s="5" t="s">
        <v>254</v>
      </c>
      <c r="I23" s="6" t="s">
        <v>255</v>
      </c>
      <c r="J23" s="7" t="s">
        <v>252</v>
      </c>
      <c r="K23" s="7" t="s">
        <v>256</v>
      </c>
      <c r="L23" s="8" t="s">
        <v>257</v>
      </c>
      <c r="M23" s="6">
        <v>5.88085E7</v>
      </c>
      <c r="N23" s="6" t="s">
        <v>258</v>
      </c>
      <c r="O23" s="7" t="s">
        <v>259</v>
      </c>
      <c r="P23" s="5">
        <v>350.0</v>
      </c>
      <c r="Q23" s="5">
        <v>20.0</v>
      </c>
      <c r="R23" s="5">
        <v>300.0</v>
      </c>
      <c r="S23" s="5">
        <v>40.0</v>
      </c>
      <c r="T23" s="5">
        <v>205.0</v>
      </c>
      <c r="U23" s="5">
        <v>0.0</v>
      </c>
      <c r="V23" s="5">
        <v>90.0</v>
      </c>
      <c r="W23" s="5">
        <v>20.0</v>
      </c>
      <c r="X23" s="5">
        <v>100.0</v>
      </c>
      <c r="Y23" s="5">
        <v>15.0</v>
      </c>
      <c r="Z23" s="5">
        <v>190.0</v>
      </c>
      <c r="AA23" s="5">
        <v>0.0</v>
      </c>
      <c r="AB23" s="5">
        <v>230.0</v>
      </c>
      <c r="AC23" s="5">
        <v>100.0</v>
      </c>
      <c r="AD23" s="5">
        <v>0.0</v>
      </c>
      <c r="AE23" s="5">
        <v>105.0</v>
      </c>
      <c r="AF23" s="5">
        <v>200.0</v>
      </c>
      <c r="AG23" s="5">
        <v>300.0</v>
      </c>
      <c r="AH23" s="5">
        <v>365.0</v>
      </c>
      <c r="AI23" s="5">
        <v>20.0</v>
      </c>
      <c r="AJ23" s="5">
        <v>0.0</v>
      </c>
      <c r="AK23" s="5">
        <v>0.0</v>
      </c>
      <c r="AL23" s="5">
        <v>0.0</v>
      </c>
      <c r="AM23" s="5">
        <v>0.0</v>
      </c>
      <c r="AN23" s="5">
        <v>0.0</v>
      </c>
      <c r="AO23" s="5">
        <v>100.0</v>
      </c>
    </row>
    <row r="24">
      <c r="A24" s="4">
        <v>44725.3377477662</v>
      </c>
      <c r="B24" s="5" t="s">
        <v>260</v>
      </c>
      <c r="C24" s="5" t="s">
        <v>261</v>
      </c>
      <c r="D24" s="5" t="s">
        <v>262</v>
      </c>
      <c r="E24" s="5">
        <v>2.501814E7</v>
      </c>
      <c r="F24" s="5" t="s">
        <v>78</v>
      </c>
      <c r="G24" s="12" t="s">
        <v>263</v>
      </c>
      <c r="H24" s="5" t="s">
        <v>264</v>
      </c>
      <c r="I24" s="11" t="s">
        <v>265</v>
      </c>
      <c r="J24" s="7" t="s">
        <v>262</v>
      </c>
      <c r="K24" s="7" t="s">
        <v>266</v>
      </c>
      <c r="L24" s="8" t="s">
        <v>267</v>
      </c>
      <c r="M24" s="6">
        <v>5.880607E7</v>
      </c>
      <c r="N24" s="6">
        <v>8.3991942103E10</v>
      </c>
      <c r="O24" s="7" t="s">
        <v>260</v>
      </c>
      <c r="P24" s="5">
        <v>275.0</v>
      </c>
      <c r="Q24" s="5">
        <v>20.0</v>
      </c>
      <c r="R24" s="5">
        <v>215.0</v>
      </c>
      <c r="S24" s="5">
        <v>65.0</v>
      </c>
      <c r="T24" s="5">
        <v>160.0</v>
      </c>
      <c r="U24" s="5">
        <v>0.0</v>
      </c>
      <c r="V24" s="5">
        <v>50.0</v>
      </c>
      <c r="W24" s="5">
        <v>35.0</v>
      </c>
      <c r="X24" s="5">
        <v>60.0</v>
      </c>
      <c r="Y24" s="5">
        <v>10.0</v>
      </c>
      <c r="Z24" s="5">
        <v>150.0</v>
      </c>
      <c r="AA24" s="5">
        <v>0.0</v>
      </c>
      <c r="AB24" s="5">
        <v>100.0</v>
      </c>
      <c r="AC24" s="5">
        <v>45.0</v>
      </c>
      <c r="AD24" s="5">
        <v>100.0</v>
      </c>
      <c r="AE24" s="5">
        <v>55.0</v>
      </c>
      <c r="AF24" s="5">
        <v>170.0</v>
      </c>
      <c r="AG24" s="5">
        <v>90.0</v>
      </c>
      <c r="AH24" s="5">
        <v>180.0</v>
      </c>
      <c r="AI24" s="5">
        <v>10.0</v>
      </c>
      <c r="AJ24" s="5">
        <v>0.0</v>
      </c>
      <c r="AK24" s="5">
        <v>0.0</v>
      </c>
      <c r="AL24" s="5">
        <v>0.0</v>
      </c>
      <c r="AM24" s="5">
        <v>0.0</v>
      </c>
      <c r="AN24" s="5">
        <v>0.0</v>
      </c>
      <c r="AO24" s="5">
        <v>50.0</v>
      </c>
    </row>
    <row r="25">
      <c r="A25" s="4">
        <v>44725.37007295139</v>
      </c>
      <c r="B25" s="5" t="s">
        <v>268</v>
      </c>
      <c r="C25" s="5" t="s">
        <v>269</v>
      </c>
      <c r="D25" s="5" t="s">
        <v>270</v>
      </c>
      <c r="E25" s="5">
        <v>2.5130242E7</v>
      </c>
      <c r="F25" s="5" t="s">
        <v>78</v>
      </c>
      <c r="G25" s="5" t="s">
        <v>271</v>
      </c>
      <c r="H25" s="5" t="s">
        <v>272</v>
      </c>
      <c r="I25" s="6" t="s">
        <v>273</v>
      </c>
      <c r="J25" s="7" t="s">
        <v>274</v>
      </c>
      <c r="K25" s="7" t="s">
        <v>275</v>
      </c>
      <c r="L25" s="8" t="s">
        <v>276</v>
      </c>
      <c r="M25" s="6" t="s">
        <v>277</v>
      </c>
      <c r="N25" s="6" t="s">
        <v>278</v>
      </c>
      <c r="O25" s="7" t="s">
        <v>269</v>
      </c>
      <c r="P25" s="5">
        <v>600.0</v>
      </c>
      <c r="Q25" s="5">
        <v>75.0</v>
      </c>
      <c r="R25" s="5">
        <v>300.0</v>
      </c>
      <c r="S25" s="5">
        <v>150.0</v>
      </c>
      <c r="T25" s="5">
        <v>400.0</v>
      </c>
      <c r="U25" s="5">
        <v>150.0</v>
      </c>
      <c r="V25" s="5">
        <v>150.0</v>
      </c>
      <c r="W25" s="5">
        <v>50.0</v>
      </c>
      <c r="X25" s="5">
        <v>150.0</v>
      </c>
      <c r="Y25" s="5">
        <v>50.0</v>
      </c>
      <c r="Z25" s="5">
        <v>100.0</v>
      </c>
      <c r="AA25" s="5">
        <v>80.0</v>
      </c>
      <c r="AB25" s="5">
        <v>600.0</v>
      </c>
      <c r="AC25" s="5">
        <v>70.0</v>
      </c>
      <c r="AD25" s="5">
        <v>150.0</v>
      </c>
      <c r="AE25" s="5">
        <v>150.0</v>
      </c>
      <c r="AF25" s="5">
        <v>400.0</v>
      </c>
      <c r="AG25" s="5">
        <v>200.0</v>
      </c>
      <c r="AH25" s="5">
        <v>600.0</v>
      </c>
      <c r="AI25" s="5">
        <v>40.0</v>
      </c>
      <c r="AJ25" s="5">
        <v>0.0</v>
      </c>
      <c r="AK25" s="5">
        <v>0.0</v>
      </c>
      <c r="AL25" s="5">
        <v>0.0</v>
      </c>
      <c r="AM25" s="5">
        <v>0.0</v>
      </c>
      <c r="AN25" s="5">
        <v>50.0</v>
      </c>
      <c r="AO25" s="5">
        <v>300.0</v>
      </c>
    </row>
    <row r="26">
      <c r="A26" s="4">
        <v>44725.49363953704</v>
      </c>
      <c r="B26" s="5" t="s">
        <v>279</v>
      </c>
      <c r="C26" s="5" t="s">
        <v>279</v>
      </c>
      <c r="D26" s="5" t="s">
        <v>280</v>
      </c>
      <c r="E26" s="5">
        <v>2.5017438E7</v>
      </c>
      <c r="F26" s="5" t="s">
        <v>281</v>
      </c>
      <c r="G26" s="5" t="s">
        <v>282</v>
      </c>
      <c r="H26" s="5" t="s">
        <v>283</v>
      </c>
      <c r="I26" s="6" t="s">
        <v>284</v>
      </c>
      <c r="J26" s="7" t="s">
        <v>285</v>
      </c>
      <c r="K26" s="7" t="s">
        <v>286</v>
      </c>
      <c r="L26" s="8" t="s">
        <v>287</v>
      </c>
      <c r="M26" s="6" t="s">
        <v>288</v>
      </c>
      <c r="N26" s="6" t="s">
        <v>289</v>
      </c>
      <c r="O26" s="7" t="s">
        <v>279</v>
      </c>
      <c r="P26" s="5">
        <v>805.0</v>
      </c>
      <c r="Q26" s="5">
        <v>200.0</v>
      </c>
      <c r="R26" s="5">
        <v>830.0</v>
      </c>
      <c r="S26" s="5">
        <v>495.0</v>
      </c>
      <c r="T26" s="5">
        <v>360.0</v>
      </c>
      <c r="U26" s="5">
        <v>0.0</v>
      </c>
      <c r="V26" s="5">
        <v>240.0</v>
      </c>
      <c r="W26" s="5">
        <v>40.0</v>
      </c>
      <c r="X26" s="5">
        <v>225.0</v>
      </c>
      <c r="Y26" s="5">
        <v>15.0</v>
      </c>
      <c r="Z26" s="5">
        <v>150.0</v>
      </c>
      <c r="AA26" s="5">
        <v>0.0</v>
      </c>
      <c r="AB26" s="5">
        <v>305.0</v>
      </c>
      <c r="AC26" s="5">
        <v>200.0</v>
      </c>
      <c r="AD26" s="5">
        <v>0.0</v>
      </c>
      <c r="AE26" s="5">
        <v>225.0</v>
      </c>
      <c r="AF26" s="5">
        <v>185.0</v>
      </c>
      <c r="AG26" s="5">
        <v>100.0</v>
      </c>
      <c r="AH26" s="5">
        <v>750.0</v>
      </c>
      <c r="AI26" s="5">
        <v>15.0</v>
      </c>
      <c r="AJ26" s="5">
        <v>0.0</v>
      </c>
      <c r="AK26" s="5">
        <v>0.0</v>
      </c>
      <c r="AL26" s="5">
        <v>0.0</v>
      </c>
      <c r="AM26" s="5">
        <v>0.0</v>
      </c>
      <c r="AN26" s="5">
        <v>250.0</v>
      </c>
      <c r="AO26" s="5">
        <v>425.0</v>
      </c>
    </row>
    <row r="27">
      <c r="A27" s="4">
        <v>44725.52119127315</v>
      </c>
      <c r="B27" s="5" t="s">
        <v>290</v>
      </c>
      <c r="C27" s="5" t="s">
        <v>291</v>
      </c>
      <c r="D27" s="5" t="s">
        <v>292</v>
      </c>
      <c r="E27" s="5">
        <v>2.501806E7</v>
      </c>
      <c r="F27" s="5" t="s">
        <v>78</v>
      </c>
      <c r="G27" s="5" t="s">
        <v>293</v>
      </c>
      <c r="H27" s="5" t="s">
        <v>294</v>
      </c>
      <c r="I27" s="6" t="s">
        <v>295</v>
      </c>
      <c r="J27" s="7" t="s">
        <v>292</v>
      </c>
      <c r="K27" s="7" t="s">
        <v>296</v>
      </c>
      <c r="L27" s="8" t="s">
        <v>297</v>
      </c>
      <c r="M27" s="6" t="s">
        <v>199</v>
      </c>
      <c r="N27" s="6" t="s">
        <v>298</v>
      </c>
      <c r="O27" s="7" t="s">
        <v>299</v>
      </c>
      <c r="P27" s="5">
        <v>125.0</v>
      </c>
      <c r="Q27" s="5">
        <v>10.0</v>
      </c>
      <c r="R27" s="5">
        <v>80.0</v>
      </c>
      <c r="S27" s="5">
        <v>55.0</v>
      </c>
      <c r="T27" s="5">
        <v>85.0</v>
      </c>
      <c r="U27" s="5">
        <v>0.0</v>
      </c>
      <c r="V27" s="5">
        <v>20.0</v>
      </c>
      <c r="W27" s="5">
        <v>25.0</v>
      </c>
      <c r="X27" s="5">
        <v>50.0</v>
      </c>
      <c r="Y27" s="5">
        <v>10.0</v>
      </c>
      <c r="Z27" s="5">
        <v>75.0</v>
      </c>
      <c r="AA27" s="5">
        <v>0.0</v>
      </c>
      <c r="AB27" s="5">
        <v>85.0</v>
      </c>
      <c r="AC27" s="5">
        <v>30.0</v>
      </c>
      <c r="AD27" s="5">
        <v>0.0</v>
      </c>
      <c r="AE27" s="5">
        <v>35.0</v>
      </c>
      <c r="AF27" s="5">
        <v>130.0</v>
      </c>
      <c r="AG27" s="5">
        <v>65.0</v>
      </c>
      <c r="AH27" s="5">
        <v>125.0</v>
      </c>
      <c r="AI27" s="5">
        <v>15.0</v>
      </c>
      <c r="AJ27" s="5">
        <v>0.0</v>
      </c>
      <c r="AK27" s="5">
        <v>0.0</v>
      </c>
      <c r="AL27" s="5">
        <v>0.0</v>
      </c>
      <c r="AM27" s="5">
        <v>0.0</v>
      </c>
      <c r="AN27" s="5">
        <v>0.0</v>
      </c>
      <c r="AO27" s="5">
        <v>40.0</v>
      </c>
    </row>
    <row r="28">
      <c r="A28" s="4">
        <v>44725.545566388886</v>
      </c>
      <c r="B28" s="5" t="s">
        <v>300</v>
      </c>
      <c r="C28" s="5" t="s">
        <v>300</v>
      </c>
      <c r="D28" s="5" t="s">
        <v>301</v>
      </c>
      <c r="E28" s="5">
        <v>2.5018191E7</v>
      </c>
      <c r="F28" s="5" t="s">
        <v>302</v>
      </c>
      <c r="G28" s="5" t="s">
        <v>303</v>
      </c>
      <c r="H28" s="5" t="s">
        <v>304</v>
      </c>
      <c r="I28" s="6" t="s">
        <v>305</v>
      </c>
      <c r="J28" s="7" t="s">
        <v>301</v>
      </c>
      <c r="K28" s="7" t="s">
        <v>306</v>
      </c>
      <c r="L28" s="8" t="s">
        <v>198</v>
      </c>
      <c r="M28" s="6" t="s">
        <v>307</v>
      </c>
      <c r="N28" s="6" t="s">
        <v>308</v>
      </c>
      <c r="O28" s="7" t="s">
        <v>300</v>
      </c>
      <c r="P28" s="5">
        <v>20.0</v>
      </c>
      <c r="Q28" s="5">
        <v>4.0</v>
      </c>
      <c r="R28" s="5">
        <v>50.0</v>
      </c>
      <c r="S28" s="5">
        <v>15.0</v>
      </c>
      <c r="T28" s="5">
        <v>20.0</v>
      </c>
      <c r="U28" s="5">
        <v>15.0</v>
      </c>
      <c r="V28" s="5">
        <v>4.0</v>
      </c>
      <c r="W28" s="5">
        <v>4.0</v>
      </c>
      <c r="X28" s="5">
        <v>12.0</v>
      </c>
      <c r="Y28" s="5">
        <v>4.0</v>
      </c>
      <c r="Z28" s="5">
        <v>4.0</v>
      </c>
      <c r="AA28" s="5">
        <v>4.0</v>
      </c>
      <c r="AB28" s="5">
        <v>8.0</v>
      </c>
      <c r="AC28" s="5">
        <v>4.0</v>
      </c>
      <c r="AD28" s="5">
        <v>15.0</v>
      </c>
      <c r="AE28" s="5">
        <v>5.0</v>
      </c>
      <c r="AF28" s="5">
        <v>20.0</v>
      </c>
      <c r="AG28" s="5">
        <v>20.0</v>
      </c>
      <c r="AH28" s="5">
        <v>15.0</v>
      </c>
      <c r="AI28" s="5">
        <v>4.0</v>
      </c>
      <c r="AJ28" s="5">
        <v>15.0</v>
      </c>
      <c r="AK28" s="5">
        <v>15.0</v>
      </c>
      <c r="AL28" s="5">
        <v>15.0</v>
      </c>
      <c r="AM28" s="5">
        <v>15.0</v>
      </c>
      <c r="AN28" s="5">
        <v>4.0</v>
      </c>
      <c r="AO28" s="5">
        <v>10.0</v>
      </c>
    </row>
    <row r="29">
      <c r="A29" s="4">
        <v>44725.59069739583</v>
      </c>
      <c r="B29" s="5" t="s">
        <v>309</v>
      </c>
      <c r="C29" s="5" t="s">
        <v>309</v>
      </c>
      <c r="D29" s="5" t="s">
        <v>310</v>
      </c>
      <c r="E29" s="5">
        <v>2.5018132E7</v>
      </c>
      <c r="F29" s="5" t="s">
        <v>98</v>
      </c>
      <c r="G29" s="12" t="s">
        <v>311</v>
      </c>
      <c r="H29" s="5" t="s">
        <v>312</v>
      </c>
      <c r="I29" s="11" t="s">
        <v>313</v>
      </c>
      <c r="J29" s="7" t="s">
        <v>310</v>
      </c>
      <c r="K29" s="7" t="s">
        <v>314</v>
      </c>
      <c r="L29" s="8" t="s">
        <v>315</v>
      </c>
      <c r="M29" s="6">
        <v>5.8807275E7</v>
      </c>
      <c r="N29" s="6" t="s">
        <v>316</v>
      </c>
      <c r="O29" s="7" t="s">
        <v>309</v>
      </c>
      <c r="P29" s="5">
        <v>0.0</v>
      </c>
      <c r="Q29" s="5">
        <v>15.0</v>
      </c>
      <c r="R29" s="5">
        <v>30.0</v>
      </c>
      <c r="S29" s="5">
        <v>50.0</v>
      </c>
      <c r="T29" s="5">
        <v>80.0</v>
      </c>
      <c r="U29" s="5">
        <v>0.0</v>
      </c>
      <c r="V29" s="5">
        <v>60.0</v>
      </c>
      <c r="W29" s="5">
        <v>10.0</v>
      </c>
      <c r="X29" s="5">
        <v>20.0</v>
      </c>
      <c r="Y29" s="5">
        <v>20.0</v>
      </c>
      <c r="Z29" s="5">
        <v>16.0</v>
      </c>
      <c r="AA29" s="5">
        <v>20.0</v>
      </c>
      <c r="AB29" s="5">
        <v>40.0</v>
      </c>
      <c r="AC29" s="5">
        <v>30.0</v>
      </c>
      <c r="AD29" s="5">
        <v>40.0</v>
      </c>
      <c r="AE29" s="5">
        <v>30.0</v>
      </c>
      <c r="AF29" s="5">
        <v>143.0</v>
      </c>
      <c r="AG29" s="5">
        <v>60.0</v>
      </c>
      <c r="AH29" s="5">
        <v>50.0</v>
      </c>
      <c r="AI29" s="5">
        <v>20.0</v>
      </c>
      <c r="AJ29" s="5">
        <v>95.0</v>
      </c>
      <c r="AK29" s="5">
        <v>32.0</v>
      </c>
      <c r="AL29" s="5">
        <v>50.0</v>
      </c>
      <c r="AM29" s="5">
        <v>50.0</v>
      </c>
      <c r="AN29" s="5">
        <v>0.0</v>
      </c>
      <c r="AO29" s="5">
        <v>70.0</v>
      </c>
    </row>
    <row r="30" hidden="1">
      <c r="A30" s="13"/>
      <c r="B30" s="13"/>
      <c r="C30" s="13"/>
      <c r="D30" s="13"/>
      <c r="E30" s="13"/>
      <c r="F30" s="13"/>
      <c r="G30" s="13"/>
      <c r="H30" s="13"/>
      <c r="I30" s="14"/>
      <c r="J30" s="15"/>
      <c r="K30" s="15"/>
      <c r="L30" s="16"/>
      <c r="M30" s="14"/>
      <c r="N30" s="14"/>
      <c r="O30" s="17" t="s">
        <v>317</v>
      </c>
      <c r="P30" s="13">
        <f>SUM(P2:P29)</f>
        <v>4523</v>
      </c>
      <c r="Q30" s="13" t="str">
        <f>SUM(#REF!)</f>
        <v>#REF!</v>
      </c>
      <c r="R30" s="13">
        <f t="shared" ref="R30:T30" si="1">SUM(R2:R29)</f>
        <v>6310</v>
      </c>
      <c r="S30" s="13">
        <f t="shared" si="1"/>
        <v>3145</v>
      </c>
      <c r="T30" s="13">
        <f t="shared" si="1"/>
        <v>5940</v>
      </c>
      <c r="U30" s="13" t="str">
        <f>SUM(#REF!)</f>
        <v>#REF!</v>
      </c>
      <c r="V30" s="13">
        <f t="shared" ref="V30:AK30" si="2">SUM(V2:V29)</f>
        <v>3134</v>
      </c>
      <c r="W30" s="13">
        <f t="shared" si="2"/>
        <v>452</v>
      </c>
      <c r="X30" s="13">
        <f t="shared" si="2"/>
        <v>2702</v>
      </c>
      <c r="Y30" s="13">
        <f t="shared" si="2"/>
        <v>605</v>
      </c>
      <c r="Z30" s="13">
        <f t="shared" si="2"/>
        <v>4035</v>
      </c>
      <c r="AA30" s="13">
        <f t="shared" si="2"/>
        <v>1404</v>
      </c>
      <c r="AB30" s="13">
        <f t="shared" si="2"/>
        <v>4988</v>
      </c>
      <c r="AC30" s="13">
        <f t="shared" si="2"/>
        <v>1759</v>
      </c>
      <c r="AD30" s="13">
        <f t="shared" si="2"/>
        <v>2865</v>
      </c>
      <c r="AE30" s="13">
        <f t="shared" si="2"/>
        <v>2690</v>
      </c>
      <c r="AF30" s="13">
        <f t="shared" si="2"/>
        <v>6058</v>
      </c>
      <c r="AG30" s="13">
        <f t="shared" si="2"/>
        <v>3155</v>
      </c>
      <c r="AH30" s="13">
        <f t="shared" si="2"/>
        <v>5505</v>
      </c>
      <c r="AI30" s="13">
        <f t="shared" si="2"/>
        <v>736</v>
      </c>
      <c r="AJ30" s="13">
        <f t="shared" si="2"/>
        <v>1895</v>
      </c>
      <c r="AK30" s="13">
        <f t="shared" si="2"/>
        <v>1202</v>
      </c>
      <c r="AL30" s="13" t="str">
        <f t="shared" ref="AL30:AM30" si="3">SUM(#REF!)</f>
        <v>#REF!</v>
      </c>
      <c r="AM30" s="13" t="str">
        <f t="shared" si="3"/>
        <v>#REF!</v>
      </c>
      <c r="AN30" s="13">
        <f t="shared" ref="AN30:AO30" si="4">SUM(AN2:AN29)</f>
        <v>885</v>
      </c>
      <c r="AO30" s="13">
        <f t="shared" si="4"/>
        <v>4875</v>
      </c>
      <c r="AP30" s="13"/>
      <c r="AQ30" s="13"/>
      <c r="AR30" s="13"/>
      <c r="AS30" s="13"/>
      <c r="AT30" s="13"/>
      <c r="AU30" s="13"/>
    </row>
    <row r="31" hidden="1">
      <c r="A31" s="18"/>
      <c r="B31" s="18"/>
      <c r="C31" s="18"/>
      <c r="D31" s="18"/>
      <c r="E31" s="18"/>
      <c r="F31" s="18"/>
      <c r="G31" s="18"/>
      <c r="H31" s="18"/>
      <c r="I31" s="19"/>
      <c r="J31" s="20"/>
      <c r="K31" s="20"/>
      <c r="L31" s="21"/>
      <c r="M31" s="19"/>
      <c r="N31" s="19"/>
      <c r="O31" s="22" t="s">
        <v>318</v>
      </c>
      <c r="P31" s="18">
        <f>P30*6.42</f>
        <v>29037.66</v>
      </c>
      <c r="Q31" s="18" t="str">
        <f>Q30*10.6</f>
        <v>#REF!</v>
      </c>
      <c r="R31" s="18">
        <f>R30*5.23</f>
        <v>33001.3</v>
      </c>
      <c r="S31" s="18">
        <f>S30*3.9</f>
        <v>12265.5</v>
      </c>
      <c r="T31" s="18">
        <f>T30*14</f>
        <v>83160</v>
      </c>
      <c r="U31" s="18" t="str">
        <f>U30*6.93</f>
        <v>#REF!</v>
      </c>
      <c r="V31" s="18">
        <f>V30*6.13</f>
        <v>19211.42</v>
      </c>
      <c r="W31" s="18">
        <f>W30*6.3</f>
        <v>2847.6</v>
      </c>
      <c r="X31" s="18">
        <f>X30*10.33</f>
        <v>27911.66</v>
      </c>
      <c r="Y31" s="18">
        <f>Y30*12.67</f>
        <v>7665.35</v>
      </c>
      <c r="Z31" s="18">
        <f t="shared" ref="Z31:AA31" si="5">Z30*9.67</f>
        <v>39018.45</v>
      </c>
      <c r="AA31" s="18">
        <f t="shared" si="5"/>
        <v>13576.68</v>
      </c>
      <c r="AB31" s="18">
        <f>AB30*5.01</f>
        <v>24989.88</v>
      </c>
      <c r="AC31" s="18">
        <f>AC30*3.5</f>
        <v>6156.5</v>
      </c>
      <c r="AD31" s="18">
        <f>AD30*9.83</f>
        <v>28162.95</v>
      </c>
      <c r="AE31" s="18">
        <f>AE30*5.37</f>
        <v>14445.3</v>
      </c>
      <c r="AF31" s="18">
        <f>AF30*2.87</f>
        <v>17386.46</v>
      </c>
      <c r="AG31" s="18">
        <f>AG30*3.37</f>
        <v>10632.35</v>
      </c>
      <c r="AH31" s="18">
        <f>AH30*5.1</f>
        <v>28075.5</v>
      </c>
      <c r="AI31" s="18">
        <f>AI30*10</f>
        <v>7360</v>
      </c>
      <c r="AJ31" s="18">
        <f t="shared" ref="AJ31:AL31" si="6">AJ30*11</f>
        <v>20845</v>
      </c>
      <c r="AK31" s="18">
        <f t="shared" si="6"/>
        <v>13222</v>
      </c>
      <c r="AL31" s="18" t="str">
        <f t="shared" si="6"/>
        <v>#REF!</v>
      </c>
      <c r="AM31" s="18" t="str">
        <f>AM30*10.5</f>
        <v>#REF!</v>
      </c>
      <c r="AN31" s="18">
        <f>AN30*10.33</f>
        <v>9142.05</v>
      </c>
      <c r="AO31" s="18">
        <f>AO30*8.03</f>
        <v>39146.25</v>
      </c>
      <c r="AP31" s="18" t="str">
        <f>SUM(P31:AO31)</f>
        <v>#REF!</v>
      </c>
      <c r="AQ31" s="18"/>
      <c r="AR31" s="18"/>
      <c r="AS31" s="18"/>
      <c r="AT31" s="18"/>
      <c r="AU31" s="18"/>
    </row>
    <row r="32">
      <c r="I32" s="23"/>
      <c r="J32" s="3"/>
      <c r="K32" s="3"/>
      <c r="L32" s="1"/>
      <c r="M32" s="23"/>
      <c r="N32" s="23"/>
      <c r="O32" s="3"/>
    </row>
    <row r="33">
      <c r="I33" s="23"/>
      <c r="J33" s="3"/>
      <c r="K33" s="3"/>
      <c r="L33" s="1"/>
      <c r="M33" s="23"/>
      <c r="N33" s="23"/>
      <c r="O33" s="3"/>
    </row>
    <row r="34">
      <c r="I34" s="23"/>
      <c r="J34" s="3"/>
      <c r="K34" s="3"/>
      <c r="L34" s="1"/>
      <c r="M34" s="23"/>
      <c r="N34" s="23"/>
      <c r="O34" s="3"/>
    </row>
    <row r="35">
      <c r="I35" s="23"/>
      <c r="J35" s="3"/>
      <c r="K35" s="3"/>
      <c r="L35" s="1"/>
      <c r="M35" s="23"/>
      <c r="N35" s="23"/>
      <c r="O35" s="3"/>
    </row>
    <row r="36">
      <c r="I36" s="23"/>
      <c r="J36" s="3"/>
      <c r="K36" s="3"/>
      <c r="L36" s="1"/>
      <c r="M36" s="23"/>
      <c r="N36" s="23"/>
      <c r="O36" s="3"/>
    </row>
    <row r="37">
      <c r="I37" s="23"/>
      <c r="J37" s="3"/>
      <c r="K37" s="3"/>
      <c r="L37" s="1"/>
      <c r="M37" s="23"/>
      <c r="N37" s="23"/>
      <c r="O37" s="3"/>
    </row>
    <row r="38">
      <c r="I38" s="23"/>
      <c r="J38" s="3"/>
      <c r="K38" s="3"/>
      <c r="L38" s="1"/>
      <c r="M38" s="23"/>
      <c r="N38" s="23"/>
      <c r="O38" s="3"/>
    </row>
    <row r="39">
      <c r="I39" s="23"/>
      <c r="J39" s="3"/>
      <c r="K39" s="3"/>
      <c r="L39" s="1"/>
      <c r="M39" s="23"/>
      <c r="N39" s="23"/>
      <c r="O39" s="3"/>
    </row>
    <row r="40">
      <c r="I40" s="23"/>
      <c r="J40" s="3"/>
      <c r="K40" s="3"/>
      <c r="L40" s="1"/>
      <c r="M40" s="23"/>
      <c r="N40" s="23"/>
      <c r="O40" s="3"/>
    </row>
    <row r="41">
      <c r="I41" s="23"/>
      <c r="J41" s="3"/>
      <c r="K41" s="3"/>
      <c r="L41" s="1"/>
      <c r="M41" s="23"/>
      <c r="N41" s="23"/>
      <c r="O41" s="3"/>
    </row>
    <row r="42">
      <c r="I42" s="23"/>
      <c r="J42" s="3"/>
      <c r="K42" s="3"/>
      <c r="L42" s="1"/>
      <c r="M42" s="23"/>
      <c r="N42" s="23"/>
      <c r="O42" s="3"/>
    </row>
    <row r="43">
      <c r="I43" s="23"/>
      <c r="J43" s="3"/>
      <c r="K43" s="3"/>
      <c r="L43" s="1"/>
      <c r="M43" s="23"/>
      <c r="N43" s="23"/>
      <c r="O43" s="3"/>
    </row>
    <row r="44">
      <c r="I44" s="23"/>
      <c r="J44" s="3"/>
      <c r="K44" s="3"/>
      <c r="L44" s="1"/>
      <c r="M44" s="23"/>
      <c r="N44" s="23"/>
      <c r="O44" s="3"/>
    </row>
    <row r="45">
      <c r="I45" s="23"/>
      <c r="J45" s="3"/>
      <c r="K45" s="3"/>
      <c r="L45" s="1"/>
      <c r="M45" s="23"/>
      <c r="N45" s="23"/>
      <c r="O45" s="3"/>
    </row>
    <row r="46">
      <c r="I46" s="23"/>
      <c r="J46" s="3"/>
      <c r="K46" s="3"/>
      <c r="L46" s="1"/>
      <c r="M46" s="23"/>
      <c r="N46" s="23"/>
      <c r="O46" s="3"/>
    </row>
    <row r="47">
      <c r="I47" s="23"/>
      <c r="J47" s="3"/>
      <c r="K47" s="3"/>
      <c r="L47" s="1"/>
      <c r="M47" s="23"/>
      <c r="N47" s="23"/>
      <c r="O47" s="3"/>
    </row>
    <row r="48">
      <c r="I48" s="23"/>
      <c r="J48" s="3"/>
      <c r="K48" s="3"/>
      <c r="L48" s="1"/>
      <c r="M48" s="23"/>
      <c r="N48" s="23"/>
      <c r="O48" s="3"/>
    </row>
    <row r="49">
      <c r="I49" s="23"/>
      <c r="J49" s="3"/>
      <c r="K49" s="3"/>
      <c r="L49" s="1"/>
      <c r="M49" s="23"/>
      <c r="N49" s="23"/>
      <c r="O49" s="3"/>
    </row>
    <row r="50">
      <c r="I50" s="23"/>
      <c r="J50" s="3"/>
      <c r="K50" s="3"/>
      <c r="L50" s="1"/>
      <c r="M50" s="23"/>
      <c r="N50" s="23"/>
      <c r="O50" s="3"/>
    </row>
    <row r="51">
      <c r="I51" s="23"/>
      <c r="J51" s="3"/>
      <c r="K51" s="3"/>
      <c r="L51" s="1"/>
      <c r="M51" s="23"/>
      <c r="N51" s="23"/>
      <c r="O51" s="3"/>
    </row>
    <row r="52">
      <c r="I52" s="23"/>
      <c r="J52" s="3"/>
      <c r="K52" s="3"/>
      <c r="L52" s="1"/>
      <c r="M52" s="23"/>
      <c r="N52" s="23"/>
      <c r="O52" s="3"/>
    </row>
    <row r="53">
      <c r="I53" s="23"/>
      <c r="J53" s="3"/>
      <c r="K53" s="3"/>
      <c r="L53" s="1"/>
      <c r="M53" s="23"/>
      <c r="N53" s="23"/>
      <c r="O53" s="3"/>
    </row>
    <row r="54">
      <c r="I54" s="23"/>
      <c r="J54" s="3"/>
      <c r="K54" s="3"/>
      <c r="L54" s="1"/>
      <c r="M54" s="23"/>
      <c r="N54" s="23"/>
      <c r="O54" s="3"/>
    </row>
    <row r="55">
      <c r="I55" s="23"/>
      <c r="J55" s="3"/>
      <c r="K55" s="3"/>
      <c r="L55" s="1"/>
      <c r="M55" s="23"/>
      <c r="N55" s="23"/>
      <c r="O55" s="3"/>
    </row>
    <row r="56">
      <c r="I56" s="23"/>
      <c r="J56" s="3"/>
      <c r="K56" s="3"/>
      <c r="L56" s="1"/>
      <c r="M56" s="23"/>
      <c r="N56" s="23"/>
      <c r="O56" s="3"/>
    </row>
    <row r="57">
      <c r="I57" s="23"/>
      <c r="J57" s="3"/>
      <c r="K57" s="3"/>
      <c r="L57" s="1"/>
      <c r="M57" s="23"/>
      <c r="N57" s="23"/>
      <c r="O57" s="3"/>
    </row>
    <row r="58">
      <c r="I58" s="23"/>
      <c r="J58" s="3"/>
      <c r="K58" s="3"/>
      <c r="L58" s="1"/>
      <c r="M58" s="23"/>
      <c r="N58" s="23"/>
      <c r="O58" s="3"/>
    </row>
    <row r="59">
      <c r="I59" s="23"/>
      <c r="J59" s="3"/>
      <c r="K59" s="3"/>
      <c r="L59" s="1"/>
      <c r="M59" s="23"/>
      <c r="N59" s="23"/>
      <c r="O59" s="3"/>
    </row>
    <row r="60">
      <c r="I60" s="23"/>
      <c r="J60" s="3"/>
      <c r="K60" s="3"/>
      <c r="L60" s="1"/>
      <c r="M60" s="23"/>
      <c r="N60" s="23"/>
      <c r="O60" s="3"/>
    </row>
    <row r="61">
      <c r="I61" s="23"/>
      <c r="J61" s="3"/>
      <c r="K61" s="3"/>
      <c r="L61" s="1"/>
      <c r="M61" s="23"/>
      <c r="N61" s="23"/>
      <c r="O61" s="3"/>
    </row>
    <row r="62">
      <c r="I62" s="23"/>
      <c r="J62" s="3"/>
      <c r="K62" s="3"/>
      <c r="L62" s="1"/>
      <c r="M62" s="23"/>
      <c r="N62" s="23"/>
      <c r="O62" s="3"/>
    </row>
    <row r="63">
      <c r="I63" s="23"/>
      <c r="J63" s="3"/>
      <c r="K63" s="3"/>
      <c r="L63" s="1"/>
      <c r="M63" s="23"/>
      <c r="N63" s="23"/>
      <c r="O63" s="3"/>
    </row>
    <row r="64">
      <c r="I64" s="23"/>
      <c r="J64" s="3"/>
      <c r="K64" s="3"/>
      <c r="L64" s="1"/>
      <c r="M64" s="23"/>
      <c r="N64" s="23"/>
      <c r="O64" s="3"/>
    </row>
    <row r="65">
      <c r="I65" s="23"/>
      <c r="J65" s="3"/>
      <c r="K65" s="3"/>
      <c r="L65" s="1"/>
      <c r="M65" s="23"/>
      <c r="N65" s="23"/>
      <c r="O65" s="3"/>
    </row>
    <row r="66">
      <c r="I66" s="23"/>
      <c r="J66" s="3"/>
      <c r="K66" s="3"/>
      <c r="L66" s="1"/>
      <c r="M66" s="23"/>
      <c r="N66" s="23"/>
      <c r="O66" s="3"/>
    </row>
    <row r="67">
      <c r="I67" s="23"/>
      <c r="J67" s="3"/>
      <c r="K67" s="3"/>
      <c r="L67" s="1"/>
      <c r="M67" s="23"/>
      <c r="N67" s="23"/>
      <c r="O67" s="3"/>
    </row>
    <row r="68">
      <c r="I68" s="23"/>
      <c r="J68" s="3"/>
      <c r="K68" s="3"/>
      <c r="L68" s="1"/>
      <c r="M68" s="23"/>
      <c r="N68" s="23"/>
      <c r="O68" s="3"/>
    </row>
    <row r="69">
      <c r="I69" s="23"/>
      <c r="J69" s="3"/>
      <c r="K69" s="3"/>
      <c r="L69" s="1"/>
      <c r="M69" s="23"/>
      <c r="N69" s="23"/>
      <c r="O69" s="3"/>
    </row>
    <row r="70">
      <c r="I70" s="23"/>
      <c r="J70" s="3"/>
      <c r="K70" s="3"/>
      <c r="L70" s="1"/>
      <c r="M70" s="23"/>
      <c r="N70" s="23"/>
      <c r="O70" s="3"/>
    </row>
    <row r="71">
      <c r="I71" s="23"/>
      <c r="J71" s="3"/>
      <c r="K71" s="3"/>
      <c r="L71" s="1"/>
      <c r="M71" s="23"/>
      <c r="N71" s="23"/>
      <c r="O71" s="3"/>
    </row>
    <row r="72">
      <c r="I72" s="23"/>
      <c r="J72" s="3"/>
      <c r="K72" s="3"/>
      <c r="L72" s="1"/>
      <c r="M72" s="23"/>
      <c r="N72" s="23"/>
      <c r="O72" s="3"/>
    </row>
    <row r="73">
      <c r="I73" s="23"/>
      <c r="J73" s="3"/>
      <c r="K73" s="3"/>
      <c r="L73" s="1"/>
      <c r="M73" s="23"/>
      <c r="N73" s="23"/>
      <c r="O73" s="3"/>
    </row>
    <row r="74">
      <c r="I74" s="23"/>
      <c r="J74" s="3"/>
      <c r="K74" s="3"/>
      <c r="L74" s="1"/>
      <c r="M74" s="23"/>
      <c r="N74" s="23"/>
      <c r="O74" s="3"/>
    </row>
    <row r="75">
      <c r="I75" s="23"/>
      <c r="J75" s="3"/>
      <c r="K75" s="3"/>
      <c r="L75" s="1"/>
      <c r="M75" s="23"/>
      <c r="N75" s="23"/>
      <c r="O75" s="3"/>
    </row>
    <row r="76">
      <c r="I76" s="23"/>
      <c r="J76" s="3"/>
      <c r="K76" s="3"/>
      <c r="L76" s="1"/>
      <c r="M76" s="23"/>
      <c r="N76" s="23"/>
      <c r="O76" s="3"/>
    </row>
    <row r="77">
      <c r="I77" s="23"/>
      <c r="J77" s="3"/>
      <c r="K77" s="3"/>
      <c r="L77" s="1"/>
      <c r="M77" s="23"/>
      <c r="N77" s="23"/>
      <c r="O77" s="3"/>
    </row>
    <row r="78">
      <c r="I78" s="23"/>
      <c r="J78" s="3"/>
      <c r="K78" s="3"/>
      <c r="L78" s="1"/>
      <c r="M78" s="23"/>
      <c r="N78" s="23"/>
      <c r="O78" s="3"/>
    </row>
    <row r="79">
      <c r="I79" s="23"/>
      <c r="J79" s="3"/>
      <c r="K79" s="3"/>
      <c r="L79" s="1"/>
      <c r="M79" s="23"/>
      <c r="N79" s="23"/>
      <c r="O79" s="3"/>
    </row>
    <row r="80">
      <c r="I80" s="23"/>
      <c r="J80" s="3"/>
      <c r="K80" s="3"/>
      <c r="L80" s="1"/>
      <c r="M80" s="23"/>
      <c r="N80" s="23"/>
      <c r="O80" s="3"/>
    </row>
    <row r="81">
      <c r="I81" s="23"/>
      <c r="J81" s="3"/>
      <c r="K81" s="3"/>
      <c r="L81" s="1"/>
      <c r="M81" s="23"/>
      <c r="N81" s="23"/>
      <c r="O81" s="3"/>
    </row>
    <row r="82">
      <c r="I82" s="23"/>
      <c r="J82" s="3"/>
      <c r="K82" s="3"/>
      <c r="L82" s="1"/>
      <c r="M82" s="23"/>
      <c r="N82" s="23"/>
      <c r="O82" s="3"/>
    </row>
    <row r="83">
      <c r="I83" s="23"/>
      <c r="J83" s="3"/>
      <c r="K83" s="3"/>
      <c r="L83" s="1"/>
      <c r="M83" s="23"/>
      <c r="N83" s="23"/>
      <c r="O83" s="3"/>
    </row>
    <row r="84">
      <c r="I84" s="23"/>
      <c r="J84" s="3"/>
      <c r="K84" s="3"/>
      <c r="L84" s="1"/>
      <c r="M84" s="23"/>
      <c r="N84" s="23"/>
      <c r="O84" s="3"/>
    </row>
    <row r="85">
      <c r="I85" s="23"/>
      <c r="J85" s="3"/>
      <c r="K85" s="3"/>
      <c r="L85" s="1"/>
      <c r="M85" s="23"/>
      <c r="N85" s="23"/>
      <c r="O85" s="3"/>
    </row>
    <row r="86">
      <c r="I86" s="23"/>
      <c r="J86" s="3"/>
      <c r="K86" s="3"/>
      <c r="L86" s="1"/>
      <c r="M86" s="23"/>
      <c r="N86" s="23"/>
      <c r="O86" s="3"/>
    </row>
    <row r="87">
      <c r="I87" s="23"/>
      <c r="J87" s="3"/>
      <c r="K87" s="3"/>
      <c r="L87" s="1"/>
      <c r="M87" s="23"/>
      <c r="N87" s="23"/>
      <c r="O87" s="3"/>
    </row>
    <row r="88">
      <c r="I88" s="23"/>
      <c r="J88" s="3"/>
      <c r="K88" s="3"/>
      <c r="L88" s="1"/>
      <c r="M88" s="23"/>
      <c r="N88" s="23"/>
      <c r="O88" s="3"/>
    </row>
    <row r="89">
      <c r="I89" s="23"/>
      <c r="J89" s="3"/>
      <c r="K89" s="3"/>
      <c r="L89" s="1"/>
      <c r="M89" s="23"/>
      <c r="N89" s="23"/>
      <c r="O89" s="3"/>
    </row>
    <row r="90">
      <c r="I90" s="23"/>
      <c r="J90" s="3"/>
      <c r="K90" s="3"/>
      <c r="L90" s="1"/>
      <c r="M90" s="23"/>
      <c r="N90" s="23"/>
      <c r="O90" s="3"/>
    </row>
    <row r="91">
      <c r="I91" s="23"/>
      <c r="J91" s="3"/>
      <c r="K91" s="3"/>
      <c r="L91" s="1"/>
      <c r="M91" s="23"/>
      <c r="N91" s="23"/>
      <c r="O91" s="3"/>
    </row>
    <row r="92">
      <c r="I92" s="23"/>
      <c r="J92" s="3"/>
      <c r="K92" s="3"/>
      <c r="L92" s="1"/>
      <c r="M92" s="23"/>
      <c r="N92" s="23"/>
      <c r="O92" s="3"/>
    </row>
    <row r="93">
      <c r="I93" s="23"/>
      <c r="J93" s="3"/>
      <c r="K93" s="3"/>
      <c r="L93" s="1"/>
      <c r="M93" s="23"/>
      <c r="N93" s="23"/>
      <c r="O93" s="3"/>
    </row>
    <row r="94">
      <c r="I94" s="23"/>
      <c r="J94" s="3"/>
      <c r="K94" s="3"/>
      <c r="L94" s="1"/>
      <c r="M94" s="23"/>
      <c r="N94" s="23"/>
      <c r="O94" s="3"/>
    </row>
    <row r="95">
      <c r="I95" s="23"/>
      <c r="J95" s="3"/>
      <c r="K95" s="3"/>
      <c r="L95" s="1"/>
      <c r="M95" s="23"/>
      <c r="N95" s="23"/>
      <c r="O95" s="3"/>
    </row>
    <row r="96">
      <c r="I96" s="23"/>
      <c r="J96" s="3"/>
      <c r="K96" s="3"/>
      <c r="L96" s="1"/>
      <c r="M96" s="23"/>
      <c r="N96" s="23"/>
      <c r="O96" s="3"/>
    </row>
    <row r="97">
      <c r="I97" s="23"/>
      <c r="J97" s="3"/>
      <c r="K97" s="3"/>
      <c r="L97" s="1"/>
      <c r="M97" s="23"/>
      <c r="N97" s="23"/>
      <c r="O97" s="3"/>
    </row>
    <row r="98">
      <c r="I98" s="23"/>
      <c r="J98" s="3"/>
      <c r="K98" s="3"/>
      <c r="L98" s="1"/>
      <c r="M98" s="23"/>
      <c r="N98" s="23"/>
      <c r="O98" s="3"/>
    </row>
    <row r="99">
      <c r="I99" s="23"/>
      <c r="J99" s="3"/>
      <c r="K99" s="3"/>
      <c r="L99" s="1"/>
      <c r="M99" s="23"/>
      <c r="N99" s="23"/>
      <c r="O99" s="3"/>
    </row>
    <row r="100">
      <c r="I100" s="23"/>
      <c r="J100" s="3"/>
      <c r="K100" s="3"/>
      <c r="L100" s="1"/>
      <c r="M100" s="23"/>
      <c r="N100" s="23"/>
      <c r="O100" s="3"/>
    </row>
    <row r="101">
      <c r="I101" s="23"/>
      <c r="J101" s="3"/>
      <c r="K101" s="3"/>
      <c r="L101" s="1"/>
      <c r="M101" s="23"/>
      <c r="N101" s="23"/>
      <c r="O101" s="3"/>
    </row>
    <row r="102">
      <c r="I102" s="23"/>
      <c r="J102" s="3"/>
      <c r="K102" s="3"/>
      <c r="L102" s="1"/>
      <c r="M102" s="23"/>
      <c r="N102" s="23"/>
      <c r="O102" s="3"/>
    </row>
    <row r="103">
      <c r="I103" s="23"/>
      <c r="J103" s="3"/>
      <c r="K103" s="3"/>
      <c r="L103" s="1"/>
      <c r="M103" s="23"/>
      <c r="N103" s="23"/>
      <c r="O103" s="3"/>
    </row>
    <row r="104">
      <c r="I104" s="23"/>
      <c r="J104" s="3"/>
      <c r="K104" s="3"/>
      <c r="L104" s="1"/>
      <c r="M104" s="23"/>
      <c r="N104" s="23"/>
      <c r="O104" s="3"/>
    </row>
    <row r="105">
      <c r="I105" s="23"/>
      <c r="J105" s="3"/>
      <c r="K105" s="3"/>
      <c r="L105" s="1"/>
      <c r="M105" s="23"/>
      <c r="N105" s="23"/>
      <c r="O105" s="3"/>
    </row>
    <row r="106">
      <c r="I106" s="23"/>
      <c r="J106" s="3"/>
      <c r="K106" s="3"/>
      <c r="L106" s="1"/>
      <c r="M106" s="23"/>
      <c r="N106" s="23"/>
      <c r="O106" s="3"/>
    </row>
    <row r="107">
      <c r="I107" s="23"/>
      <c r="J107" s="3"/>
      <c r="K107" s="3"/>
      <c r="L107" s="1"/>
      <c r="M107" s="23"/>
      <c r="N107" s="23"/>
      <c r="O107" s="3"/>
    </row>
    <row r="108">
      <c r="I108" s="23"/>
      <c r="J108" s="3"/>
      <c r="K108" s="3"/>
      <c r="L108" s="1"/>
      <c r="M108" s="23"/>
      <c r="N108" s="23"/>
      <c r="O108" s="3"/>
    </row>
    <row r="109">
      <c r="I109" s="23"/>
      <c r="J109" s="3"/>
      <c r="K109" s="3"/>
      <c r="L109" s="1"/>
      <c r="M109" s="23"/>
      <c r="N109" s="23"/>
      <c r="O109" s="3"/>
    </row>
    <row r="110">
      <c r="I110" s="23"/>
      <c r="J110" s="3"/>
      <c r="K110" s="3"/>
      <c r="L110" s="1"/>
      <c r="M110" s="23"/>
      <c r="N110" s="23"/>
      <c r="O110" s="3"/>
    </row>
    <row r="111">
      <c r="I111" s="23"/>
      <c r="J111" s="3"/>
      <c r="K111" s="3"/>
      <c r="L111" s="1"/>
      <c r="M111" s="23"/>
      <c r="N111" s="23"/>
      <c r="O111" s="3"/>
    </row>
    <row r="112">
      <c r="I112" s="23"/>
      <c r="J112" s="3"/>
      <c r="K112" s="3"/>
      <c r="L112" s="1"/>
      <c r="M112" s="23"/>
      <c r="N112" s="23"/>
      <c r="O112" s="3"/>
    </row>
    <row r="113">
      <c r="I113" s="23"/>
      <c r="J113" s="3"/>
      <c r="K113" s="3"/>
      <c r="L113" s="1"/>
      <c r="M113" s="23"/>
      <c r="N113" s="23"/>
      <c r="O113" s="3"/>
    </row>
    <row r="114">
      <c r="I114" s="23"/>
      <c r="J114" s="3"/>
      <c r="K114" s="3"/>
      <c r="L114" s="1"/>
      <c r="M114" s="23"/>
      <c r="N114" s="23"/>
      <c r="O114" s="3"/>
    </row>
    <row r="115">
      <c r="I115" s="23"/>
      <c r="J115" s="3"/>
      <c r="K115" s="3"/>
      <c r="L115" s="1"/>
      <c r="M115" s="23"/>
      <c r="N115" s="23"/>
      <c r="O115" s="3"/>
    </row>
    <row r="116">
      <c r="I116" s="23"/>
      <c r="J116" s="3"/>
      <c r="K116" s="3"/>
      <c r="L116" s="1"/>
      <c r="M116" s="23"/>
      <c r="N116" s="23"/>
      <c r="O116" s="3"/>
    </row>
    <row r="117">
      <c r="I117" s="23"/>
      <c r="J117" s="3"/>
      <c r="K117" s="3"/>
      <c r="L117" s="1"/>
      <c r="M117" s="23"/>
      <c r="N117" s="23"/>
      <c r="O117" s="3"/>
    </row>
    <row r="118">
      <c r="I118" s="23"/>
      <c r="J118" s="3"/>
      <c r="K118" s="3"/>
      <c r="L118" s="1"/>
      <c r="M118" s="23"/>
      <c r="N118" s="23"/>
      <c r="O118" s="3"/>
    </row>
    <row r="119">
      <c r="I119" s="23"/>
      <c r="J119" s="3"/>
      <c r="K119" s="3"/>
      <c r="L119" s="1"/>
      <c r="M119" s="23"/>
      <c r="N119" s="23"/>
      <c r="O119" s="3"/>
    </row>
    <row r="120">
      <c r="I120" s="23"/>
      <c r="J120" s="3"/>
      <c r="K120" s="3"/>
      <c r="L120" s="1"/>
      <c r="M120" s="23"/>
      <c r="N120" s="23"/>
      <c r="O120" s="3"/>
    </row>
    <row r="121">
      <c r="I121" s="23"/>
      <c r="J121" s="3"/>
      <c r="K121" s="3"/>
      <c r="L121" s="1"/>
      <c r="M121" s="23"/>
      <c r="N121" s="23"/>
      <c r="O121" s="3"/>
    </row>
    <row r="122">
      <c r="I122" s="23"/>
      <c r="J122" s="3"/>
      <c r="K122" s="3"/>
      <c r="L122" s="1"/>
      <c r="M122" s="23"/>
      <c r="N122" s="23"/>
      <c r="O122" s="3"/>
    </row>
    <row r="123">
      <c r="I123" s="23"/>
      <c r="J123" s="3"/>
      <c r="K123" s="3"/>
      <c r="L123" s="1"/>
      <c r="M123" s="23"/>
      <c r="N123" s="23"/>
      <c r="O123" s="3"/>
    </row>
    <row r="124">
      <c r="I124" s="23"/>
      <c r="J124" s="3"/>
      <c r="K124" s="3"/>
      <c r="L124" s="1"/>
      <c r="M124" s="23"/>
      <c r="N124" s="23"/>
      <c r="O124" s="3"/>
    </row>
    <row r="125">
      <c r="I125" s="23"/>
      <c r="J125" s="3"/>
      <c r="K125" s="3"/>
      <c r="L125" s="1"/>
      <c r="M125" s="23"/>
      <c r="N125" s="23"/>
      <c r="O125" s="3"/>
    </row>
    <row r="126">
      <c r="I126" s="23"/>
      <c r="J126" s="3"/>
      <c r="K126" s="3"/>
      <c r="L126" s="1"/>
      <c r="M126" s="23"/>
      <c r="N126" s="23"/>
      <c r="O126" s="3"/>
    </row>
    <row r="127">
      <c r="I127" s="23"/>
      <c r="J127" s="3"/>
      <c r="K127" s="3"/>
      <c r="L127" s="1"/>
      <c r="M127" s="23"/>
      <c r="N127" s="23"/>
      <c r="O127" s="3"/>
    </row>
    <row r="128">
      <c r="I128" s="23"/>
      <c r="J128" s="3"/>
      <c r="K128" s="3"/>
      <c r="L128" s="1"/>
      <c r="M128" s="23"/>
      <c r="N128" s="23"/>
      <c r="O128" s="3"/>
    </row>
    <row r="129">
      <c r="I129" s="23"/>
      <c r="J129" s="3"/>
      <c r="K129" s="3"/>
      <c r="L129" s="1"/>
      <c r="M129" s="23"/>
      <c r="N129" s="23"/>
      <c r="O129" s="3"/>
    </row>
  </sheetData>
  <customSheetViews>
    <customSheetView guid="{B3348CD8-A03B-4B15-9657-DA4933003DFE}" filter="1" showAutoFilter="1">
      <autoFilter ref="$B$1:$AO$29">
        <sortState ref="B1:AO29">
          <sortCondition ref="H1:H29"/>
        </sortState>
      </autoFilter>
    </customSheetView>
  </customSheetViews>
  <printOptions gridLines="1" horizontalCentered="1"/>
  <pageMargins bottom="0.75" footer="0.0" header="0.0" left="0.25" right="0.25" top="0.75"/>
  <pageSetup paperSize="9" scale="75" orientation="landscape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2.63" defaultRowHeight="15.75"/>
  <cols>
    <col customWidth="1" min="1" max="4" width="18.88"/>
    <col customWidth="1" min="5" max="5" width="42.75"/>
    <col customWidth="1" min="6" max="25" width="18.88"/>
    <col customWidth="1" min="26" max="26" width="27.13"/>
    <col customWidth="1" min="27" max="27" width="24.75"/>
    <col customWidth="1" min="28" max="47" width="18.88"/>
  </cols>
  <sheetData>
    <row r="1">
      <c r="A1" s="24" t="s">
        <v>0</v>
      </c>
      <c r="B1" s="24" t="s">
        <v>1</v>
      </c>
      <c r="C1" s="24" t="s">
        <v>2</v>
      </c>
      <c r="D1" s="24" t="s">
        <v>4</v>
      </c>
      <c r="E1" s="24" t="s">
        <v>7</v>
      </c>
      <c r="F1" s="24" t="s">
        <v>8</v>
      </c>
      <c r="G1" s="24" t="s">
        <v>9</v>
      </c>
      <c r="H1" s="24" t="s">
        <v>6</v>
      </c>
      <c r="I1" s="24" t="s">
        <v>3</v>
      </c>
      <c r="J1" s="24" t="s">
        <v>10</v>
      </c>
      <c r="K1" s="24" t="s">
        <v>5</v>
      </c>
      <c r="L1" s="24" t="s">
        <v>11</v>
      </c>
      <c r="M1" s="24" t="s">
        <v>12</v>
      </c>
      <c r="N1" s="24" t="s">
        <v>13</v>
      </c>
      <c r="O1" s="25" t="s">
        <v>14</v>
      </c>
      <c r="P1" s="24" t="s">
        <v>15</v>
      </c>
      <c r="Q1" s="24" t="s">
        <v>17</v>
      </c>
      <c r="R1" s="24" t="s">
        <v>18</v>
      </c>
      <c r="S1" s="24" t="s">
        <v>16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4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4" t="s">
        <v>34</v>
      </c>
      <c r="AJ1" s="24" t="s">
        <v>35</v>
      </c>
      <c r="AK1" s="24" t="s">
        <v>37</v>
      </c>
      <c r="AL1" s="24" t="s">
        <v>38</v>
      </c>
      <c r="AM1" s="24" t="s">
        <v>36</v>
      </c>
      <c r="AN1" s="24" t="s">
        <v>39</v>
      </c>
      <c r="AO1" s="24" t="s">
        <v>40</v>
      </c>
      <c r="AP1" s="26" t="s">
        <v>319</v>
      </c>
    </row>
    <row r="2">
      <c r="A2" s="2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8">
        <v>6.42</v>
      </c>
      <c r="Q2" s="28">
        <v>5.23</v>
      </c>
      <c r="R2" s="28">
        <v>3.9</v>
      </c>
      <c r="S2" s="28">
        <v>10.6</v>
      </c>
      <c r="T2" s="28">
        <v>14.0</v>
      </c>
      <c r="U2" s="28">
        <v>6.93</v>
      </c>
      <c r="V2" s="28">
        <v>6.13</v>
      </c>
      <c r="W2" s="28">
        <v>6.3</v>
      </c>
      <c r="X2" s="28">
        <v>10.33</v>
      </c>
      <c r="Y2" s="28">
        <v>12.67</v>
      </c>
      <c r="Z2" s="28">
        <v>9.67</v>
      </c>
      <c r="AA2" s="28">
        <v>9.67</v>
      </c>
      <c r="AB2" s="28">
        <v>5.01</v>
      </c>
      <c r="AC2" s="28">
        <v>3.5</v>
      </c>
      <c r="AD2" s="28">
        <v>9.83</v>
      </c>
      <c r="AE2" s="28">
        <v>5.37</v>
      </c>
      <c r="AF2" s="28">
        <v>2.87</v>
      </c>
      <c r="AG2" s="28">
        <v>3.37</v>
      </c>
      <c r="AH2" s="28">
        <v>5.1</v>
      </c>
      <c r="AI2" s="28">
        <v>10.0</v>
      </c>
      <c r="AJ2" s="28">
        <v>11.0</v>
      </c>
      <c r="AK2" s="28">
        <v>11.0</v>
      </c>
      <c r="AL2" s="28">
        <v>10.5</v>
      </c>
      <c r="AM2" s="28">
        <v>11.0</v>
      </c>
      <c r="AN2" s="28">
        <v>10.33</v>
      </c>
      <c r="AO2" s="28">
        <v>8.03</v>
      </c>
      <c r="AP2" s="29"/>
    </row>
    <row r="3">
      <c r="A3" s="27">
        <v>44720.445149652776</v>
      </c>
      <c r="B3" s="30" t="s">
        <v>41</v>
      </c>
      <c r="C3" s="30" t="s">
        <v>42</v>
      </c>
      <c r="D3" s="30" t="s">
        <v>44</v>
      </c>
      <c r="E3" s="30" t="s">
        <v>47</v>
      </c>
      <c r="F3" s="30" t="s">
        <v>48</v>
      </c>
      <c r="G3" s="30" t="s">
        <v>49</v>
      </c>
      <c r="H3" s="30" t="s">
        <v>46</v>
      </c>
      <c r="I3" s="30" t="s">
        <v>43</v>
      </c>
      <c r="J3" s="30" t="s">
        <v>50</v>
      </c>
      <c r="K3" s="30" t="s">
        <v>45</v>
      </c>
      <c r="L3" s="30" t="s">
        <v>51</v>
      </c>
      <c r="M3" s="30" t="s">
        <v>52</v>
      </c>
      <c r="N3" s="30" t="s">
        <v>53</v>
      </c>
      <c r="O3" s="31" t="s">
        <v>42</v>
      </c>
      <c r="P3" s="32">
        <f>'Respostas ao formulário 1'!P2*$P$2</f>
        <v>0</v>
      </c>
      <c r="Q3" s="32">
        <f>'Respostas ao formulário 1'!R2*$Q$2</f>
        <v>1307.5</v>
      </c>
      <c r="R3" s="32">
        <f>'Respostas ao formulário 1'!S2*$R$2</f>
        <v>390</v>
      </c>
      <c r="S3" s="32">
        <f>'Respostas ao formulário 1'!Q2*$S$2</f>
        <v>530</v>
      </c>
      <c r="T3" s="32">
        <f>'Respostas ao formulário 1'!T2*$T$2</f>
        <v>4200</v>
      </c>
      <c r="U3" s="32">
        <f>'Respostas ao formulário 1'!U2*$U$2</f>
        <v>0</v>
      </c>
      <c r="V3" s="32">
        <f>'Respostas ao formulário 1'!V2*$V$2</f>
        <v>613</v>
      </c>
      <c r="W3" s="32">
        <f>'Respostas ao formulário 1'!W2*$W$2</f>
        <v>126</v>
      </c>
      <c r="X3" s="32">
        <f>'Respostas ao formulário 1'!X2*$X$2</f>
        <v>1033</v>
      </c>
      <c r="Y3" s="32">
        <f>'Respostas ao formulário 1'!Y2*$Y$2</f>
        <v>253.4</v>
      </c>
      <c r="Z3" s="32">
        <f>'Respostas ao formulário 1'!Z2*$Z$2</f>
        <v>1934</v>
      </c>
      <c r="AA3" s="32">
        <f>'Respostas ao formulário 1'!AA2*$AA$2</f>
        <v>1934</v>
      </c>
      <c r="AB3" s="32">
        <f>'Respostas ao formulário 1'!AB2*$AB$2</f>
        <v>0</v>
      </c>
      <c r="AC3" s="32">
        <f>'Respostas ao formulário 1'!AC2*$AC$2</f>
        <v>350</v>
      </c>
      <c r="AD3" s="32">
        <f>'Respostas ao formulário 1'!AD2*$AD$2</f>
        <v>2949</v>
      </c>
      <c r="AE3" s="32">
        <f>'Respostas ao formulário 1'!AE2*$AE$2</f>
        <v>537</v>
      </c>
      <c r="AF3" s="32">
        <f>'Respostas ao formulário 1'!AF2*$AF$2</f>
        <v>861</v>
      </c>
      <c r="AG3" s="32">
        <f>'Respostas ao formulário 1'!AG2*$AG$2</f>
        <v>337</v>
      </c>
      <c r="AH3" s="32">
        <f>'Respostas ao formulário 1'!AH2*$AH$2</f>
        <v>0</v>
      </c>
      <c r="AI3" s="32">
        <f>'Respostas ao formulário 1'!AI2*$AI$2</f>
        <v>400</v>
      </c>
      <c r="AJ3" s="32">
        <f>'Respostas ao formulário 1'!AJ2*$AJ$2</f>
        <v>2750</v>
      </c>
      <c r="AK3" s="32">
        <f>'Respostas ao formulário 1'!AL2*$AK$2</f>
        <v>2750</v>
      </c>
      <c r="AL3" s="32">
        <f>'Respostas ao formulário 1'!AM2*$AL$2</f>
        <v>2625</v>
      </c>
      <c r="AM3" s="32">
        <f>'Respostas ao formulário 1'!AK2*$AM$2</f>
        <v>2255</v>
      </c>
      <c r="AN3" s="32">
        <f>'Respostas ao formulário 1'!AN2*$AN$2</f>
        <v>0</v>
      </c>
      <c r="AO3" s="32">
        <f>'Respostas ao formulário 1'!AO2*$AO$2</f>
        <v>803</v>
      </c>
      <c r="AP3" s="33">
        <f t="shared" ref="AP3:AP30" si="1">SUM(P3:AO3)</f>
        <v>28937.9</v>
      </c>
    </row>
    <row r="4">
      <c r="A4" s="27">
        <v>44720.44967170139</v>
      </c>
      <c r="B4" s="30" t="s">
        <v>54</v>
      </c>
      <c r="C4" s="24"/>
      <c r="D4" s="30">
        <v>2.501708E7</v>
      </c>
      <c r="E4" s="30" t="s">
        <v>58</v>
      </c>
      <c r="F4" s="30" t="s">
        <v>59</v>
      </c>
      <c r="G4" s="30" t="s">
        <v>60</v>
      </c>
      <c r="H4" s="30" t="s">
        <v>57</v>
      </c>
      <c r="I4" s="30" t="s">
        <v>55</v>
      </c>
      <c r="J4" s="30" t="s">
        <v>61</v>
      </c>
      <c r="K4" s="30" t="s">
        <v>56</v>
      </c>
      <c r="L4" s="30" t="s">
        <v>62</v>
      </c>
      <c r="M4" s="34">
        <v>5.8824E7</v>
      </c>
      <c r="N4" s="30" t="s">
        <v>63</v>
      </c>
      <c r="O4" s="31" t="s">
        <v>64</v>
      </c>
      <c r="P4" s="32">
        <f>'Respostas ao formulário 1'!P3*$P$2</f>
        <v>1540.8</v>
      </c>
      <c r="Q4" s="32">
        <f>'Respostas ao formulário 1'!R3*$Q$2</f>
        <v>1046</v>
      </c>
      <c r="R4" s="32">
        <f>'Respostas ao formulário 1'!S3*$R$2</f>
        <v>780</v>
      </c>
      <c r="S4" s="32">
        <f>'Respostas ao formulário 1'!Q3*$S$2</f>
        <v>1060</v>
      </c>
      <c r="T4" s="32">
        <f>'Respostas ao formulário 1'!T3*$T$2</f>
        <v>2800</v>
      </c>
      <c r="U4" s="32">
        <f>'Respostas ao formulário 1'!U3*$U$2</f>
        <v>693</v>
      </c>
      <c r="V4" s="32">
        <f>'Respostas ao formulário 1'!V3*$V$2</f>
        <v>613</v>
      </c>
      <c r="W4" s="32">
        <f>'Respostas ao formulário 1'!W3*$W$2</f>
        <v>126</v>
      </c>
      <c r="X4" s="32">
        <f>'Respostas ao formulário 1'!X3*$X$2</f>
        <v>1033</v>
      </c>
      <c r="Y4" s="32">
        <f>'Respostas ao formulário 1'!Y3*$Y$2</f>
        <v>316.75</v>
      </c>
      <c r="Z4" s="32">
        <f>'Respostas ao formulário 1'!Z3*$Z$2</f>
        <v>1934</v>
      </c>
      <c r="AA4" s="32">
        <f>'Respostas ao formulário 1'!AA3*$AA$2</f>
        <v>967</v>
      </c>
      <c r="AB4" s="32">
        <f>'Respostas ao formulário 1'!AB3*$AB$2</f>
        <v>2505</v>
      </c>
      <c r="AC4" s="32">
        <f>'Respostas ao formulário 1'!AC3*$AC$2</f>
        <v>700</v>
      </c>
      <c r="AD4" s="32">
        <f>'Respostas ao formulário 1'!AD3*$AD$2</f>
        <v>1966</v>
      </c>
      <c r="AE4" s="32">
        <f>'Respostas ao formulário 1'!AE3*$AE$2</f>
        <v>537</v>
      </c>
      <c r="AF4" s="32">
        <f>'Respostas ao formulário 1'!AF3*$AF$2</f>
        <v>1722</v>
      </c>
      <c r="AG4" s="32">
        <f>'Respostas ao formulário 1'!AG3*$AG$2</f>
        <v>337</v>
      </c>
      <c r="AH4" s="32">
        <f>'Respostas ao formulário 1'!AH3*$AH$2</f>
        <v>2550</v>
      </c>
      <c r="AI4" s="32">
        <f>'Respostas ao formulário 1'!AI3*$AI$2</f>
        <v>800</v>
      </c>
      <c r="AJ4" s="32">
        <f>'Respostas ao formulário 1'!AJ3*$AJ$2</f>
        <v>0</v>
      </c>
      <c r="AK4" s="32">
        <f>'Respostas ao formulário 1'!AL3*$AK$2</f>
        <v>0</v>
      </c>
      <c r="AL4" s="32">
        <f>'Respostas ao formulário 1'!AM3*$AL$2</f>
        <v>0</v>
      </c>
      <c r="AM4" s="32">
        <f>'Respostas ao formulário 1'!AK3*$AM$2</f>
        <v>0</v>
      </c>
      <c r="AN4" s="32">
        <f>'Respostas ao formulário 1'!AN3*$AN$2</f>
        <v>1291.25</v>
      </c>
      <c r="AO4" s="32">
        <f>'Respostas ao formulário 1'!AO3*$AO$2</f>
        <v>3212</v>
      </c>
      <c r="AP4" s="33">
        <f t="shared" si="1"/>
        <v>28529.8</v>
      </c>
    </row>
    <row r="5">
      <c r="A5" s="27">
        <v>44720.570105520834</v>
      </c>
      <c r="B5" s="30" t="s">
        <v>65</v>
      </c>
      <c r="C5" s="30" t="s">
        <v>65</v>
      </c>
      <c r="D5" s="30">
        <v>2.5019538E7</v>
      </c>
      <c r="E5" s="30" t="s">
        <v>69</v>
      </c>
      <c r="F5" s="30" t="s">
        <v>70</v>
      </c>
      <c r="G5" s="30" t="s">
        <v>71</v>
      </c>
      <c r="H5" s="30" t="s">
        <v>68</v>
      </c>
      <c r="I5" s="30" t="s">
        <v>66</v>
      </c>
      <c r="J5" s="30" t="s">
        <v>72</v>
      </c>
      <c r="K5" s="30" t="s">
        <v>67</v>
      </c>
      <c r="L5" s="30" t="s">
        <v>73</v>
      </c>
      <c r="M5" s="30" t="s">
        <v>74</v>
      </c>
      <c r="N5" s="30" t="s">
        <v>75</v>
      </c>
      <c r="O5" s="31" t="s">
        <v>65</v>
      </c>
      <c r="P5" s="32">
        <f>'Respostas ao formulário 1'!P4*$P$2</f>
        <v>642</v>
      </c>
      <c r="Q5" s="32">
        <f>'Respostas ao formulário 1'!R4*$Q$2</f>
        <v>1046</v>
      </c>
      <c r="R5" s="32">
        <f>'Respostas ao formulário 1'!S4*$R$2</f>
        <v>390</v>
      </c>
      <c r="S5" s="32">
        <f>'Respostas ao formulário 1'!Q4*$S$2</f>
        <v>212</v>
      </c>
      <c r="T5" s="32">
        <f>'Respostas ao formulário 1'!T4*$T$2</f>
        <v>3920</v>
      </c>
      <c r="U5" s="32">
        <f>'Respostas ao formulário 1'!U4*$U$2</f>
        <v>0</v>
      </c>
      <c r="V5" s="32">
        <f>'Respostas ao formulário 1'!V4*$V$2</f>
        <v>613</v>
      </c>
      <c r="W5" s="32">
        <f>'Respostas ao formulário 1'!W4*$W$2</f>
        <v>0</v>
      </c>
      <c r="X5" s="32">
        <f>'Respostas ao formulário 1'!X4*$X$2</f>
        <v>1239.6</v>
      </c>
      <c r="Y5" s="32">
        <f>'Respostas ao formulário 1'!Y4*$Y$2</f>
        <v>253.4</v>
      </c>
      <c r="Z5" s="32">
        <f>'Respostas ao formulário 1'!Z4*$Z$2</f>
        <v>1160.4</v>
      </c>
      <c r="AA5" s="32">
        <f>'Respostas ao formulário 1'!AA4*$AA$2</f>
        <v>1160.4</v>
      </c>
      <c r="AB5" s="32">
        <f>'Respostas ao formulário 1'!AB4*$AB$2</f>
        <v>3006</v>
      </c>
      <c r="AC5" s="32">
        <f>'Respostas ao formulário 1'!AC4*$AC$2</f>
        <v>350</v>
      </c>
      <c r="AD5" s="32">
        <f>'Respostas ao formulário 1'!AD4*$AD$2</f>
        <v>2949</v>
      </c>
      <c r="AE5" s="32">
        <f>'Respostas ao formulário 1'!AE4*$AE$2</f>
        <v>537</v>
      </c>
      <c r="AF5" s="32">
        <f>'Respostas ao formulário 1'!AF4*$AF$2</f>
        <v>1148</v>
      </c>
      <c r="AG5" s="32">
        <f>'Respostas ao formulário 1'!AG4*$AG$2</f>
        <v>1011</v>
      </c>
      <c r="AH5" s="32">
        <f>'Respostas ao formulário 1'!AH4*$AH$2</f>
        <v>3060</v>
      </c>
      <c r="AI5" s="32">
        <f>'Respostas ao formulário 1'!AI4*$AI$2</f>
        <v>200</v>
      </c>
      <c r="AJ5" s="32">
        <f>'Respostas ao formulário 1'!AJ4*$AJ$2</f>
        <v>0</v>
      </c>
      <c r="AK5" s="32">
        <f>'Respostas ao formulário 1'!AL4*$AK$2</f>
        <v>0</v>
      </c>
      <c r="AL5" s="32">
        <f>'Respostas ao formulário 1'!AM4*$AL$2</f>
        <v>0</v>
      </c>
      <c r="AM5" s="32">
        <f>'Respostas ao formulário 1'!AK4*$AM$2</f>
        <v>0</v>
      </c>
      <c r="AN5" s="32">
        <f>'Respostas ao formulário 1'!AN4*$AN$2</f>
        <v>1033</v>
      </c>
      <c r="AO5" s="32">
        <f>'Respostas ao formulário 1'!AO4*$AO$2</f>
        <v>3212</v>
      </c>
      <c r="AP5" s="33">
        <f t="shared" si="1"/>
        <v>27142.8</v>
      </c>
    </row>
    <row r="6">
      <c r="A6" s="27">
        <v>44720.57906438658</v>
      </c>
      <c r="B6" s="30" t="s">
        <v>76</v>
      </c>
      <c r="C6" s="30" t="s">
        <v>76</v>
      </c>
      <c r="D6" s="30">
        <v>2.501828E7</v>
      </c>
      <c r="E6" s="30" t="s">
        <v>79</v>
      </c>
      <c r="F6" s="35" t="s">
        <v>80</v>
      </c>
      <c r="G6" s="30" t="s">
        <v>81</v>
      </c>
      <c r="H6" s="30">
        <v>1.6014928472E10</v>
      </c>
      <c r="I6" s="30" t="s">
        <v>77</v>
      </c>
      <c r="J6" s="30" t="s">
        <v>82</v>
      </c>
      <c r="K6" s="30" t="s">
        <v>78</v>
      </c>
      <c r="L6" s="30" t="s">
        <v>83</v>
      </c>
      <c r="M6" s="30">
        <v>5.8802085E7</v>
      </c>
      <c r="N6" s="30">
        <v>8.3991846691E10</v>
      </c>
      <c r="O6" s="31" t="s">
        <v>84</v>
      </c>
      <c r="P6" s="32">
        <f>'Respostas ao formulário 1'!P5*$P$2</f>
        <v>3852</v>
      </c>
      <c r="Q6" s="32">
        <f>'Respostas ao formulário 1'!R5*$Q$2</f>
        <v>6276</v>
      </c>
      <c r="R6" s="32">
        <f>'Respostas ao formulário 1'!S5*$R$2</f>
        <v>1560</v>
      </c>
      <c r="S6" s="32">
        <f>'Respostas ao formulário 1'!Q5*$S$2</f>
        <v>5300</v>
      </c>
      <c r="T6" s="32">
        <f>'Respostas ao formulário 1'!T5*$T$2</f>
        <v>9520</v>
      </c>
      <c r="U6" s="32">
        <f>'Respostas ao formulário 1'!U5*$U$2</f>
        <v>1732.5</v>
      </c>
      <c r="V6" s="32">
        <f>'Respostas ao formulário 1'!V5*$V$2</f>
        <v>3678</v>
      </c>
      <c r="W6" s="32">
        <f>'Respostas ao formulário 1'!W5*$W$2</f>
        <v>0</v>
      </c>
      <c r="X6" s="32">
        <f>'Respostas ao formulário 1'!X5*$X$2</f>
        <v>5165</v>
      </c>
      <c r="Y6" s="32">
        <f>'Respostas ao formulário 1'!Y5*$Y$2</f>
        <v>506.8</v>
      </c>
      <c r="Z6" s="32">
        <f>'Respostas ao formulário 1'!Z5*$Z$2</f>
        <v>13054.5</v>
      </c>
      <c r="AA6" s="32">
        <f>'Respostas ao formulário 1'!AA5*$AA$2</f>
        <v>0</v>
      </c>
      <c r="AB6" s="32">
        <f>'Respostas ao formulário 1'!AB5*$AB$2</f>
        <v>3507</v>
      </c>
      <c r="AC6" s="32">
        <f>'Respostas ao formulário 1'!AC5*$AC$2</f>
        <v>350</v>
      </c>
      <c r="AD6" s="32">
        <f>'Respostas ao formulário 1'!AD5*$AD$2</f>
        <v>2949</v>
      </c>
      <c r="AE6" s="32">
        <f>'Respostas ao formulário 1'!AE5*$AE$2</f>
        <v>805.5</v>
      </c>
      <c r="AF6" s="32">
        <f>'Respostas ao formulário 1'!AF5*$AF$2</f>
        <v>2296</v>
      </c>
      <c r="AG6" s="32">
        <f>'Respostas ao formulário 1'!AG5*$AG$2</f>
        <v>1348</v>
      </c>
      <c r="AH6" s="32">
        <f>'Respostas ao formulário 1'!AH5*$AH$2</f>
        <v>3060</v>
      </c>
      <c r="AI6" s="32">
        <f>'Respostas ao formulário 1'!AI5*$AI$2</f>
        <v>800</v>
      </c>
      <c r="AJ6" s="32">
        <f>'Respostas ao formulário 1'!AJ5*$AJ$2</f>
        <v>0</v>
      </c>
      <c r="AK6" s="32">
        <f>'Respostas ao formulário 1'!AL5*$AK$2</f>
        <v>0</v>
      </c>
      <c r="AL6" s="32">
        <f>'Respostas ao formulário 1'!AM5*$AL$2</f>
        <v>0</v>
      </c>
      <c r="AM6" s="32">
        <f>'Respostas ao formulário 1'!AK5*$AM$2</f>
        <v>0</v>
      </c>
      <c r="AN6" s="32">
        <f>'Respostas ao formulário 1'!AN5*$AN$2</f>
        <v>0</v>
      </c>
      <c r="AO6" s="32">
        <f>'Respostas ao formulário 1'!AO5*$AO$2</f>
        <v>7227</v>
      </c>
      <c r="AP6" s="33">
        <f t="shared" si="1"/>
        <v>72987.3</v>
      </c>
    </row>
    <row r="7">
      <c r="A7" s="27">
        <v>44720.62051449074</v>
      </c>
      <c r="B7" s="30" t="s">
        <v>85</v>
      </c>
      <c r="C7" s="30" t="s">
        <v>85</v>
      </c>
      <c r="D7" s="30">
        <v>2.5014412E7</v>
      </c>
      <c r="E7" s="30" t="s">
        <v>89</v>
      </c>
      <c r="F7" s="30" t="s">
        <v>90</v>
      </c>
      <c r="G7" s="30" t="s">
        <v>86</v>
      </c>
      <c r="H7" s="30" t="s">
        <v>88</v>
      </c>
      <c r="I7" s="30" t="s">
        <v>86</v>
      </c>
      <c r="J7" s="30" t="s">
        <v>91</v>
      </c>
      <c r="K7" s="30" t="s">
        <v>87</v>
      </c>
      <c r="L7" s="30" t="s">
        <v>92</v>
      </c>
      <c r="M7" s="30" t="s">
        <v>93</v>
      </c>
      <c r="N7" s="30" t="s">
        <v>94</v>
      </c>
      <c r="O7" s="31" t="s">
        <v>95</v>
      </c>
      <c r="P7" s="32">
        <f>'Respostas ao formulário 1'!P6*$P$2</f>
        <v>1926</v>
      </c>
      <c r="Q7" s="32">
        <f>'Respostas ao formulário 1'!R6*$Q$2</f>
        <v>1438.25</v>
      </c>
      <c r="R7" s="32">
        <f>'Respostas ao formulário 1'!S6*$R$2</f>
        <v>468</v>
      </c>
      <c r="S7" s="32">
        <f>'Respostas ao formulário 1'!Q6*$S$2</f>
        <v>742</v>
      </c>
      <c r="T7" s="32">
        <f>'Respostas ao formulário 1'!T6*$T$2</f>
        <v>3920</v>
      </c>
      <c r="U7" s="32">
        <f>'Respostas ao formulário 1'!U6*$U$2</f>
        <v>831.6</v>
      </c>
      <c r="V7" s="32">
        <f>'Respostas ao formulário 1'!V6*$V$2</f>
        <v>858.2</v>
      </c>
      <c r="W7" s="32">
        <f>'Respostas ao formulário 1'!W6*$W$2</f>
        <v>252</v>
      </c>
      <c r="X7" s="32">
        <f>'Respostas ao formulário 1'!X6*$X$2</f>
        <v>1549.5</v>
      </c>
      <c r="Y7" s="32">
        <f>'Respostas ao formulário 1'!Y6*$Y$2</f>
        <v>253.4</v>
      </c>
      <c r="Z7" s="32">
        <f>'Respostas ao formulário 1'!Z6*$Z$2</f>
        <v>1837.3</v>
      </c>
      <c r="AA7" s="32">
        <f>'Respostas ao formulário 1'!AA6*$AA$2</f>
        <v>1837.3</v>
      </c>
      <c r="AB7" s="32">
        <f>'Respostas ao formulário 1'!AB6*$AB$2</f>
        <v>1503</v>
      </c>
      <c r="AC7" s="32">
        <f>'Respostas ao formulário 1'!AC6*$AC$2</f>
        <v>350</v>
      </c>
      <c r="AD7" s="32">
        <f>'Respostas ao formulário 1'!AD6*$AD$2</f>
        <v>1966</v>
      </c>
      <c r="AE7" s="32">
        <f>'Respostas ao formulário 1'!AE6*$AE$2</f>
        <v>1611</v>
      </c>
      <c r="AF7" s="32">
        <f>'Respostas ao formulário 1'!AF6*$AF$2</f>
        <v>1578.5</v>
      </c>
      <c r="AG7" s="32">
        <f>'Respostas ao formulário 1'!AG6*$AG$2</f>
        <v>337</v>
      </c>
      <c r="AH7" s="32">
        <f>'Respostas ao formulário 1'!AH6*$AH$2</f>
        <v>1530</v>
      </c>
      <c r="AI7" s="32">
        <f>'Respostas ao formulário 1'!AI6*$AI$2</f>
        <v>200</v>
      </c>
      <c r="AJ7" s="32">
        <f>'Respostas ao formulário 1'!AJ6*$AJ$2</f>
        <v>0</v>
      </c>
      <c r="AK7" s="32">
        <f>'Respostas ao formulário 1'!AL6*$AK$2</f>
        <v>0</v>
      </c>
      <c r="AL7" s="32">
        <f>'Respostas ao formulário 1'!AM6*$AL$2</f>
        <v>0</v>
      </c>
      <c r="AM7" s="32">
        <f>'Respostas ao formulário 1'!AK6*$AM$2</f>
        <v>0</v>
      </c>
      <c r="AN7" s="32">
        <f>'Respostas ao formulário 1'!AN6*$AN$2</f>
        <v>309.9</v>
      </c>
      <c r="AO7" s="32">
        <f>'Respostas ao formulário 1'!AO6*$AO$2</f>
        <v>1606</v>
      </c>
      <c r="AP7" s="33">
        <f t="shared" si="1"/>
        <v>26904.95</v>
      </c>
    </row>
    <row r="8">
      <c r="A8" s="27">
        <v>44720.69005225695</v>
      </c>
      <c r="B8" s="30" t="s">
        <v>96</v>
      </c>
      <c r="C8" s="30" t="s">
        <v>96</v>
      </c>
      <c r="D8" s="30">
        <v>2.5018256E7</v>
      </c>
      <c r="E8" s="30" t="s">
        <v>100</v>
      </c>
      <c r="F8" s="30" t="s">
        <v>101</v>
      </c>
      <c r="G8" s="30" t="s">
        <v>102</v>
      </c>
      <c r="H8" s="30" t="s">
        <v>99</v>
      </c>
      <c r="I8" s="30" t="s">
        <v>97</v>
      </c>
      <c r="J8" s="30" t="s">
        <v>103</v>
      </c>
      <c r="K8" s="30" t="s">
        <v>98</v>
      </c>
      <c r="L8" s="30" t="s">
        <v>104</v>
      </c>
      <c r="M8" s="30" t="s">
        <v>105</v>
      </c>
      <c r="N8" s="30" t="s">
        <v>106</v>
      </c>
      <c r="O8" s="31" t="s">
        <v>96</v>
      </c>
      <c r="P8" s="32">
        <f>'Respostas ao formulário 1'!P7*$P$2</f>
        <v>192.6</v>
      </c>
      <c r="Q8" s="32">
        <f>'Respostas ao formulário 1'!R7*$Q$2</f>
        <v>418.4</v>
      </c>
      <c r="R8" s="32">
        <f>'Respostas ao formulário 1'!S7*$R$2</f>
        <v>312</v>
      </c>
      <c r="S8" s="32">
        <f>'Respostas ao formulário 1'!Q7*$S$2</f>
        <v>212</v>
      </c>
      <c r="T8" s="32">
        <f>'Respostas ao formulário 1'!T7*$T$2</f>
        <v>1400</v>
      </c>
      <c r="U8" s="32">
        <f>'Respostas ao formulário 1'!U7*$U$2</f>
        <v>0</v>
      </c>
      <c r="V8" s="32">
        <f>'Respostas ao formulário 1'!V7*$V$2</f>
        <v>613</v>
      </c>
      <c r="W8" s="32">
        <f>'Respostas ao formulário 1'!W7*$W$2</f>
        <v>126</v>
      </c>
      <c r="X8" s="32">
        <f>'Respostas ao formulário 1'!X7*$X$2</f>
        <v>309.9</v>
      </c>
      <c r="Y8" s="32">
        <f>'Respostas ao formulário 1'!Y7*$Y$2</f>
        <v>253.4</v>
      </c>
      <c r="Z8" s="32">
        <f>'Respostas ao formulário 1'!Z7*$Z$2</f>
        <v>386.8</v>
      </c>
      <c r="AA8" s="32">
        <f>'Respostas ao formulário 1'!AA7*$AA$2</f>
        <v>386.8</v>
      </c>
      <c r="AB8" s="32">
        <f>'Respostas ao formulário 1'!AB7*$AB$2</f>
        <v>200.4</v>
      </c>
      <c r="AC8" s="32">
        <f>'Respostas ao formulário 1'!AC7*$AC$2</f>
        <v>140</v>
      </c>
      <c r="AD8" s="32">
        <f>'Respostas ao formulário 1'!AD7*$AD$2</f>
        <v>491.5</v>
      </c>
      <c r="AE8" s="32">
        <f>'Respostas ao formulário 1'!AE7*$AE$2</f>
        <v>537</v>
      </c>
      <c r="AF8" s="32">
        <f>'Respostas ao formulário 1'!AF7*$AF$2</f>
        <v>287</v>
      </c>
      <c r="AG8" s="32">
        <f>'Respostas ao formulário 1'!AG7*$AG$2</f>
        <v>337</v>
      </c>
      <c r="AH8" s="32">
        <f>'Respostas ao formulário 1'!AH7*$AH$2</f>
        <v>255</v>
      </c>
      <c r="AI8" s="32">
        <f>'Respostas ao formulário 1'!AI7*$AI$2</f>
        <v>200</v>
      </c>
      <c r="AJ8" s="32">
        <f>'Respostas ao formulário 1'!AJ7*$AJ$2</f>
        <v>1100</v>
      </c>
      <c r="AK8" s="32">
        <f>'Respostas ao formulário 1'!AL7*$AK$2</f>
        <v>1100</v>
      </c>
      <c r="AL8" s="32">
        <f>'Respostas ao formulário 1'!AM7*$AL$2</f>
        <v>1837.5</v>
      </c>
      <c r="AM8" s="32">
        <f>'Respostas ao formulário 1'!AK7*$AM$2</f>
        <v>1100</v>
      </c>
      <c r="AN8" s="32">
        <f>'Respostas ao formulário 1'!AN7*$AN$2</f>
        <v>413.2</v>
      </c>
      <c r="AO8" s="32">
        <f>'Respostas ao formulário 1'!AO7*$AO$2</f>
        <v>803</v>
      </c>
      <c r="AP8" s="33">
        <f t="shared" si="1"/>
        <v>13412.5</v>
      </c>
    </row>
    <row r="9">
      <c r="A9" s="27">
        <v>44720.70776106481</v>
      </c>
      <c r="B9" s="30" t="s">
        <v>107</v>
      </c>
      <c r="C9" s="30" t="s">
        <v>108</v>
      </c>
      <c r="D9" s="30">
        <v>2.5018582E7</v>
      </c>
      <c r="E9" s="30" t="s">
        <v>112</v>
      </c>
      <c r="F9" s="35" t="s">
        <v>113</v>
      </c>
      <c r="G9" s="30" t="s">
        <v>109</v>
      </c>
      <c r="H9" s="35" t="s">
        <v>111</v>
      </c>
      <c r="I9" s="30" t="s">
        <v>109</v>
      </c>
      <c r="J9" s="30" t="s">
        <v>114</v>
      </c>
      <c r="K9" s="30" t="s">
        <v>110</v>
      </c>
      <c r="L9" s="30" t="s">
        <v>83</v>
      </c>
      <c r="M9" s="30">
        <v>5.880145E7</v>
      </c>
      <c r="N9" s="30">
        <v>8.3993145641E10</v>
      </c>
      <c r="O9" s="31" t="s">
        <v>115</v>
      </c>
      <c r="P9" s="32">
        <f>'Respostas ao formulário 1'!P8*$P$2</f>
        <v>160.5</v>
      </c>
      <c r="Q9" s="32">
        <f>'Respostas ao formulário 1'!R8*$Q$2</f>
        <v>418.4</v>
      </c>
      <c r="R9" s="32">
        <f>'Respostas ao formulário 1'!S8*$R$2</f>
        <v>390</v>
      </c>
      <c r="S9" s="32">
        <f>'Respostas ao formulário 1'!Q8*$S$2</f>
        <v>106</v>
      </c>
      <c r="T9" s="32">
        <f>'Respostas ao formulário 1'!T8*$T$2</f>
        <v>3080</v>
      </c>
      <c r="U9" s="32">
        <f>'Respostas ao formulário 1'!U8*$U$2</f>
        <v>173.25</v>
      </c>
      <c r="V9" s="32">
        <f>'Respostas ao formulário 1'!V8*$V$2</f>
        <v>1532.5</v>
      </c>
      <c r="W9" s="32">
        <f>'Respostas ao formulário 1'!W8*$W$2</f>
        <v>63</v>
      </c>
      <c r="X9" s="32">
        <f>'Respostas ao formulário 1'!X8*$X$2</f>
        <v>1033</v>
      </c>
      <c r="Y9" s="32">
        <f>'Respostas ao formulário 1'!Y8*$Y$2</f>
        <v>190.05</v>
      </c>
      <c r="Z9" s="32">
        <f>'Respostas ao formulário 1'!Z8*$Z$2</f>
        <v>1450.5</v>
      </c>
      <c r="AA9" s="32">
        <f>'Respostas ao formulário 1'!AA8*$AA$2</f>
        <v>483.5</v>
      </c>
      <c r="AB9" s="32">
        <f>'Respostas ao formulário 1'!AB8*$AB$2</f>
        <v>300.6</v>
      </c>
      <c r="AC9" s="32">
        <f>'Respostas ao formulário 1'!AC8*$AC$2</f>
        <v>350</v>
      </c>
      <c r="AD9" s="32">
        <f>'Respostas ao formulário 1'!AD8*$AD$2</f>
        <v>245.75</v>
      </c>
      <c r="AE9" s="32">
        <f>'Respostas ao formulário 1'!AE8*$AE$2</f>
        <v>429.6</v>
      </c>
      <c r="AF9" s="32">
        <f>'Respostas ao formulário 1'!AF8*$AF$2</f>
        <v>229.6</v>
      </c>
      <c r="AG9" s="32">
        <f>'Respostas ao formulário 1'!AG8*$AG$2</f>
        <v>269.6</v>
      </c>
      <c r="AH9" s="32">
        <f>'Respostas ao formulário 1'!AH8*$AH$2</f>
        <v>127.5</v>
      </c>
      <c r="AI9" s="32">
        <f>'Respostas ao formulário 1'!AI8*$AI$2</f>
        <v>200</v>
      </c>
      <c r="AJ9" s="32">
        <f>'Respostas ao formulário 1'!AJ8*$AJ$2</f>
        <v>1870</v>
      </c>
      <c r="AK9" s="32">
        <f>'Respostas ao formulário 1'!AL8*$AK$2</f>
        <v>1870</v>
      </c>
      <c r="AL9" s="32">
        <f>'Respostas ao formulário 1'!AM8*$AL$2</f>
        <v>1785</v>
      </c>
      <c r="AM9" s="32">
        <f>'Respostas ao formulário 1'!AK8*$AM$2</f>
        <v>1870</v>
      </c>
      <c r="AN9" s="32">
        <f>'Respostas ao formulário 1'!AN8*$AN$2</f>
        <v>154.95</v>
      </c>
      <c r="AO9" s="32">
        <f>'Respostas ao formulário 1'!AO8*$AO$2</f>
        <v>2007.5</v>
      </c>
      <c r="AP9" s="33">
        <f t="shared" si="1"/>
        <v>20790.8</v>
      </c>
    </row>
    <row r="10">
      <c r="A10" s="27">
        <v>44720.725830462965</v>
      </c>
      <c r="B10" s="30" t="s">
        <v>116</v>
      </c>
      <c r="C10" s="30" t="s">
        <v>117</v>
      </c>
      <c r="D10" s="30">
        <v>2.5018124E7</v>
      </c>
      <c r="E10" s="30" t="s">
        <v>120</v>
      </c>
      <c r="F10" s="35" t="s">
        <v>121</v>
      </c>
      <c r="G10" s="30" t="s">
        <v>118</v>
      </c>
      <c r="H10" s="35" t="s">
        <v>119</v>
      </c>
      <c r="I10" s="30" t="s">
        <v>118</v>
      </c>
      <c r="J10" s="30" t="s">
        <v>122</v>
      </c>
      <c r="K10" s="30" t="s">
        <v>98</v>
      </c>
      <c r="L10" s="30" t="s">
        <v>92</v>
      </c>
      <c r="M10" s="30">
        <v>5.880204E7</v>
      </c>
      <c r="N10" s="30">
        <v>8.399105296E10</v>
      </c>
      <c r="O10" s="31" t="s">
        <v>123</v>
      </c>
      <c r="P10" s="32">
        <f>'Respostas ao formulário 1'!P9*$P$2</f>
        <v>0</v>
      </c>
      <c r="Q10" s="32">
        <f>'Respostas ao formulário 1'!R9*$Q$2</f>
        <v>1987.4</v>
      </c>
      <c r="R10" s="32">
        <f>'Respostas ao formulário 1'!S9*$R$2</f>
        <v>604.5</v>
      </c>
      <c r="S10" s="32">
        <f>'Respostas ao formulário 1'!Q9*$S$2</f>
        <v>0</v>
      </c>
      <c r="T10" s="32">
        <f>'Respostas ao formulário 1'!T9*$T$2</f>
        <v>3780</v>
      </c>
      <c r="U10" s="32">
        <f>'Respostas ao formulário 1'!U9*$U$2</f>
        <v>0</v>
      </c>
      <c r="V10" s="32">
        <f>'Respostas ao formulário 1'!V9*$V$2</f>
        <v>1348.6</v>
      </c>
      <c r="W10" s="32">
        <f>'Respostas ao formulário 1'!W9*$W$2</f>
        <v>0</v>
      </c>
      <c r="X10" s="32">
        <f>'Respostas ao formulário 1'!X9*$X$2</f>
        <v>2530.85</v>
      </c>
      <c r="Y10" s="32">
        <f>'Respostas ao formulário 1'!Y9*$Y$2</f>
        <v>253.4</v>
      </c>
      <c r="Z10" s="32">
        <f>'Respostas ao formulário 1'!Z9*$Z$2</f>
        <v>1547.2</v>
      </c>
      <c r="AA10" s="32">
        <f>'Respostas ao formulário 1'!AA9*$AA$2</f>
        <v>0</v>
      </c>
      <c r="AB10" s="32">
        <f>'Respostas ao formulário 1'!AB9*$AB$2</f>
        <v>501</v>
      </c>
      <c r="AC10" s="32">
        <f>'Respostas ao formulário 1'!AC9*$AC$2</f>
        <v>0</v>
      </c>
      <c r="AD10" s="32">
        <f>'Respostas ao formulário 1'!AD9*$AD$2</f>
        <v>737.25</v>
      </c>
      <c r="AE10" s="32">
        <f>'Respostas ao formulário 1'!AE9*$AE$2</f>
        <v>805.5</v>
      </c>
      <c r="AF10" s="32">
        <f>'Respostas ao formulário 1'!AF9*$AF$2</f>
        <v>287</v>
      </c>
      <c r="AG10" s="32">
        <f>'Respostas ao formulário 1'!AG9*$AG$2</f>
        <v>758.25</v>
      </c>
      <c r="AH10" s="32">
        <f>'Respostas ao formulário 1'!AH9*$AH$2</f>
        <v>688.5</v>
      </c>
      <c r="AI10" s="32">
        <f>'Respostas ao formulário 1'!AI9*$AI$2</f>
        <v>650</v>
      </c>
      <c r="AJ10" s="32">
        <f>'Respostas ao formulário 1'!AJ9*$AJ$2</f>
        <v>2640</v>
      </c>
      <c r="AK10" s="32">
        <f>'Respostas ao formulário 1'!AL9*$AK$2</f>
        <v>1540</v>
      </c>
      <c r="AL10" s="32">
        <f>'Respostas ao formulário 1'!AM9*$AL$2</f>
        <v>0</v>
      </c>
      <c r="AM10" s="32">
        <f>'Respostas ao formulário 1'!AK9*$AM$2</f>
        <v>0</v>
      </c>
      <c r="AN10" s="32">
        <f>'Respostas ao formulário 1'!AN9*$AN$2</f>
        <v>0</v>
      </c>
      <c r="AO10" s="32">
        <f>'Respostas ao formulário 1'!AO9*$AO$2</f>
        <v>1324.95</v>
      </c>
      <c r="AP10" s="33">
        <f t="shared" si="1"/>
        <v>21984.4</v>
      </c>
    </row>
    <row r="11">
      <c r="A11" s="27">
        <v>44720.78125969907</v>
      </c>
      <c r="B11" s="30" t="s">
        <v>124</v>
      </c>
      <c r="C11" s="30" t="s">
        <v>125</v>
      </c>
      <c r="D11" s="30">
        <v>2.5019597E7</v>
      </c>
      <c r="E11" s="30" t="s">
        <v>129</v>
      </c>
      <c r="F11" s="35" t="s">
        <v>130</v>
      </c>
      <c r="G11" s="30" t="s">
        <v>126</v>
      </c>
      <c r="H11" s="35" t="s">
        <v>128</v>
      </c>
      <c r="I11" s="30" t="s">
        <v>126</v>
      </c>
      <c r="J11" s="30" t="s">
        <v>131</v>
      </c>
      <c r="K11" s="30" t="s">
        <v>127</v>
      </c>
      <c r="L11" s="30" t="s">
        <v>73</v>
      </c>
      <c r="M11" s="30">
        <v>5.8818E7</v>
      </c>
      <c r="N11" s="30">
        <v>8.3981137066E10</v>
      </c>
      <c r="O11" s="31" t="s">
        <v>132</v>
      </c>
      <c r="P11" s="32">
        <f>'Respostas ao formulário 1'!P10*$P$2</f>
        <v>321</v>
      </c>
      <c r="Q11" s="32">
        <f>'Respostas ao formulário 1'!R10*$Q$2</f>
        <v>1046</v>
      </c>
      <c r="R11" s="32">
        <f>'Respostas ao formulário 1'!S10*$R$2</f>
        <v>292.5</v>
      </c>
      <c r="S11" s="32">
        <f>'Respostas ao formulário 1'!Q10*$S$2</f>
        <v>212</v>
      </c>
      <c r="T11" s="32">
        <f>'Respostas ao formulário 1'!T10*$T$2</f>
        <v>1400</v>
      </c>
      <c r="U11" s="32">
        <f>'Respostas ao formulário 1'!U10*$U$2</f>
        <v>0</v>
      </c>
      <c r="V11" s="32">
        <f>'Respostas ao formulário 1'!V10*$V$2</f>
        <v>459.75</v>
      </c>
      <c r="W11" s="32">
        <f>'Respostas ao formulário 1'!W10*$W$2</f>
        <v>157.5</v>
      </c>
      <c r="X11" s="32">
        <f>'Respostas ao formulário 1'!X10*$X$2</f>
        <v>826.4</v>
      </c>
      <c r="Y11" s="32">
        <f>'Respostas ao formulário 1'!Y10*$Y$2</f>
        <v>253.4</v>
      </c>
      <c r="Z11" s="32">
        <f>'Respostas ao formulário 1'!Z10*$Z$2</f>
        <v>967</v>
      </c>
      <c r="AA11" s="32">
        <f>'Respostas ao formulário 1'!AA10*$AA$2</f>
        <v>483.5</v>
      </c>
      <c r="AB11" s="32">
        <f>'Respostas ao formulário 1'!AB10*$AB$2</f>
        <v>250.5</v>
      </c>
      <c r="AC11" s="32">
        <f>'Respostas ao formulário 1'!AC10*$AC$2</f>
        <v>350</v>
      </c>
      <c r="AD11" s="32">
        <f>'Respostas ao formulário 1'!AD10*$AD$2</f>
        <v>737.25</v>
      </c>
      <c r="AE11" s="32">
        <f>'Respostas ao formulário 1'!AE10*$AE$2</f>
        <v>537</v>
      </c>
      <c r="AF11" s="32">
        <f>'Respostas ao formulário 1'!AF10*$AF$2</f>
        <v>574</v>
      </c>
      <c r="AG11" s="32">
        <f>'Respostas ao formulário 1'!AG10*$AG$2</f>
        <v>168.5</v>
      </c>
      <c r="AH11" s="32">
        <f>'Respostas ao formulário 1'!AH10*$AH$2</f>
        <v>255</v>
      </c>
      <c r="AI11" s="32">
        <f>'Respostas ao formulário 1'!AI10*$AI$2</f>
        <v>500</v>
      </c>
      <c r="AJ11" s="32">
        <f>'Respostas ao formulário 1'!AJ10*$AJ$2</f>
        <v>660</v>
      </c>
      <c r="AK11" s="32">
        <f>'Respostas ao formulário 1'!AL10*$AK$2</f>
        <v>660</v>
      </c>
      <c r="AL11" s="32">
        <f>'Respostas ao formulário 1'!AM10*$AL$2</f>
        <v>630</v>
      </c>
      <c r="AM11" s="32">
        <f>'Respostas ao formulário 1'!AK10*$AM$2</f>
        <v>660</v>
      </c>
      <c r="AN11" s="32">
        <f>'Respostas ao formulário 1'!AN10*$AN$2</f>
        <v>413.2</v>
      </c>
      <c r="AO11" s="32">
        <f>'Respostas ao formulário 1'!AO10*$AO$2</f>
        <v>1606</v>
      </c>
      <c r="AP11" s="33">
        <f t="shared" si="1"/>
        <v>14420.5</v>
      </c>
    </row>
    <row r="12">
      <c r="A12" s="27">
        <v>44720.78868291667</v>
      </c>
      <c r="B12" s="30" t="s">
        <v>133</v>
      </c>
      <c r="C12" s="30" t="s">
        <v>133</v>
      </c>
      <c r="D12" s="30">
        <v>2.5018221E7</v>
      </c>
      <c r="E12" s="30" t="s">
        <v>136</v>
      </c>
      <c r="F12" s="30" t="s">
        <v>137</v>
      </c>
      <c r="G12" s="30" t="s">
        <v>138</v>
      </c>
      <c r="H12" s="35" t="s">
        <v>135</v>
      </c>
      <c r="I12" s="30" t="s">
        <v>134</v>
      </c>
      <c r="J12" s="30" t="s">
        <v>139</v>
      </c>
      <c r="K12" s="30" t="s">
        <v>98</v>
      </c>
      <c r="L12" s="30" t="s">
        <v>140</v>
      </c>
      <c r="M12" s="30">
        <v>5.88E7</v>
      </c>
      <c r="N12" s="30">
        <v>8.3996828055E10</v>
      </c>
      <c r="O12" s="31" t="s">
        <v>141</v>
      </c>
      <c r="P12" s="32">
        <f>'Respostas ao formulário 1'!P11*$P$2</f>
        <v>963</v>
      </c>
      <c r="Q12" s="32">
        <f>'Respostas ao formulário 1'!R11*$Q$2</f>
        <v>1569</v>
      </c>
      <c r="R12" s="32">
        <f>'Respostas ao formulário 1'!S11*$R$2</f>
        <v>195</v>
      </c>
      <c r="S12" s="32">
        <f>'Respostas ao formulário 1'!Q11*$S$2</f>
        <v>212</v>
      </c>
      <c r="T12" s="32">
        <f>'Respostas ao formulário 1'!T11*$T$2</f>
        <v>1400</v>
      </c>
      <c r="U12" s="32">
        <f>'Respostas ao formulário 1'!U11*$U$2</f>
        <v>1039.5</v>
      </c>
      <c r="V12" s="32">
        <f>'Respostas ao formulário 1'!V11*$V$2</f>
        <v>306.5</v>
      </c>
      <c r="W12" s="32">
        <f>'Respostas ao formulário 1'!W11*$W$2</f>
        <v>0</v>
      </c>
      <c r="X12" s="32">
        <f>'Respostas ao formulário 1'!X11*$X$2</f>
        <v>516.5</v>
      </c>
      <c r="Y12" s="32">
        <f>'Respostas ao formulário 1'!Y11*$Y$2</f>
        <v>126.7</v>
      </c>
      <c r="Z12" s="32">
        <f>'Respostas ao formulário 1'!Z11*$Z$2</f>
        <v>483.5</v>
      </c>
      <c r="AA12" s="32">
        <f>'Respostas ao formulário 1'!AA11*$AA$2</f>
        <v>483.5</v>
      </c>
      <c r="AB12" s="32">
        <f>'Respostas ao formulário 1'!AB11*$AB$2</f>
        <v>751.5</v>
      </c>
      <c r="AC12" s="32">
        <f>'Respostas ao formulário 1'!AC11*$AC$2</f>
        <v>70</v>
      </c>
      <c r="AD12" s="32">
        <f>'Respostas ao formulário 1'!AD11*$AD$2</f>
        <v>196.6</v>
      </c>
      <c r="AE12" s="32">
        <f>'Respostas ao formulário 1'!AE11*$AE$2</f>
        <v>107.4</v>
      </c>
      <c r="AF12" s="32">
        <f>'Respostas ao formulário 1'!AF11*$AF$2</f>
        <v>143.5</v>
      </c>
      <c r="AG12" s="32">
        <f>'Respostas ao formulário 1'!AG11*$AG$2</f>
        <v>67.4</v>
      </c>
      <c r="AH12" s="32">
        <f>'Respostas ao formulário 1'!AH11*$AH$2</f>
        <v>765</v>
      </c>
      <c r="AI12" s="32">
        <f>'Respostas ao formulário 1'!AI11*$AI$2</f>
        <v>100</v>
      </c>
      <c r="AJ12" s="32">
        <f>'Respostas ao formulário 1'!AJ11*$AJ$2</f>
        <v>0</v>
      </c>
      <c r="AK12" s="32">
        <f>'Respostas ao formulário 1'!AL11*$AK$2</f>
        <v>0</v>
      </c>
      <c r="AL12" s="32">
        <f>'Respostas ao formulário 1'!AM11*$AL$2</f>
        <v>0</v>
      </c>
      <c r="AM12" s="32">
        <f>'Respostas ao formulário 1'!AK11*$AM$2</f>
        <v>0</v>
      </c>
      <c r="AN12" s="32">
        <f>'Respostas ao formulário 1'!AN11*$AN$2</f>
        <v>206.6</v>
      </c>
      <c r="AO12" s="32">
        <f>'Respostas ao formulário 1'!AO11*$AO$2</f>
        <v>401.5</v>
      </c>
      <c r="AP12" s="33">
        <f t="shared" si="1"/>
        <v>10104.7</v>
      </c>
    </row>
    <row r="13">
      <c r="A13" s="27">
        <v>44720.95388534722</v>
      </c>
      <c r="B13" s="30" t="s">
        <v>142</v>
      </c>
      <c r="C13" s="30" t="s">
        <v>142</v>
      </c>
      <c r="D13" s="30">
        <v>2.5018264E7</v>
      </c>
      <c r="E13" s="30" t="s">
        <v>146</v>
      </c>
      <c r="F13" s="30" t="s">
        <v>147</v>
      </c>
      <c r="G13" s="30" t="s">
        <v>148</v>
      </c>
      <c r="H13" s="30" t="s">
        <v>145</v>
      </c>
      <c r="I13" s="30" t="s">
        <v>143</v>
      </c>
      <c r="J13" s="30" t="s">
        <v>149</v>
      </c>
      <c r="K13" s="30" t="s">
        <v>144</v>
      </c>
      <c r="L13" s="30" t="s">
        <v>150</v>
      </c>
      <c r="M13" s="30">
        <v>5.88E7</v>
      </c>
      <c r="N13" s="30">
        <v>9.8170004E8</v>
      </c>
      <c r="O13" s="31" t="s">
        <v>151</v>
      </c>
      <c r="P13" s="32">
        <f>'Respostas ao formulário 1'!P12*$P$2</f>
        <v>192.6</v>
      </c>
      <c r="Q13" s="32">
        <f>'Respostas ao formulário 1'!R12*$Q$2</f>
        <v>78.45</v>
      </c>
      <c r="R13" s="32">
        <f>'Respostas ao formulário 1'!S12*$R$2</f>
        <v>78</v>
      </c>
      <c r="S13" s="32">
        <f>'Respostas ao formulário 1'!Q12*$S$2</f>
        <v>53</v>
      </c>
      <c r="T13" s="32">
        <f>'Respostas ao formulário 1'!T12*$T$2</f>
        <v>700</v>
      </c>
      <c r="U13" s="32">
        <f>'Respostas ao formulário 1'!U12*$U$2</f>
        <v>0</v>
      </c>
      <c r="V13" s="32">
        <f>'Respostas ao formulário 1'!V12*$V$2</f>
        <v>306.5</v>
      </c>
      <c r="W13" s="32">
        <f>'Respostas ao formulário 1'!W12*$W$2</f>
        <v>37.8</v>
      </c>
      <c r="X13" s="32">
        <f>'Respostas ao formulário 1'!X12*$X$2</f>
        <v>206.6</v>
      </c>
      <c r="Y13" s="32">
        <f>'Respostas ao formulário 1'!Y12*$Y$2</f>
        <v>126.7</v>
      </c>
      <c r="Z13" s="32">
        <f>'Respostas ao formulário 1'!Z12*$Z$2</f>
        <v>193.4</v>
      </c>
      <c r="AA13" s="32">
        <f>'Respostas ao formulário 1'!AA12*$AA$2</f>
        <v>193.4</v>
      </c>
      <c r="AB13" s="32">
        <f>'Respostas ao formulário 1'!AB12*$AB$2</f>
        <v>0</v>
      </c>
      <c r="AC13" s="32">
        <f>'Respostas ao formulário 1'!AC12*$AC$2</f>
        <v>35</v>
      </c>
      <c r="AD13" s="32">
        <f>'Respostas ao formulário 1'!AD12*$AD$2</f>
        <v>294.9</v>
      </c>
      <c r="AE13" s="32">
        <f>'Respostas ao formulário 1'!AE12*$AE$2</f>
        <v>134.25</v>
      </c>
      <c r="AF13" s="32">
        <f>'Respostas ao formulário 1'!AF12*$AF$2</f>
        <v>57.4</v>
      </c>
      <c r="AG13" s="32">
        <f>'Respostas ao formulário 1'!AG12*$AG$2</f>
        <v>84.25</v>
      </c>
      <c r="AH13" s="32">
        <f>'Respostas ao formulário 1'!AH12*$AH$2</f>
        <v>153</v>
      </c>
      <c r="AI13" s="32">
        <f>'Respostas ao formulário 1'!AI12*$AI$2</f>
        <v>100</v>
      </c>
      <c r="AJ13" s="32">
        <f>'Respostas ao formulário 1'!AJ12*$AJ$2</f>
        <v>495</v>
      </c>
      <c r="AK13" s="32">
        <f>'Respostas ao formulário 1'!AL12*$AK$2</f>
        <v>605</v>
      </c>
      <c r="AL13" s="32">
        <f>'Respostas ao formulário 1'!AM12*$AL$2</f>
        <v>525</v>
      </c>
      <c r="AM13" s="32">
        <f>'Respostas ao formulário 1'!AK12*$AM$2</f>
        <v>0</v>
      </c>
      <c r="AN13" s="32">
        <f>'Respostas ao formulário 1'!AN12*$AN$2</f>
        <v>51.65</v>
      </c>
      <c r="AO13" s="32">
        <f>'Respostas ao formulário 1'!AO12*$AO$2</f>
        <v>481.8</v>
      </c>
      <c r="AP13" s="33">
        <f t="shared" si="1"/>
        <v>5183.7</v>
      </c>
    </row>
    <row r="14">
      <c r="A14" s="27">
        <v>44721.33454304398</v>
      </c>
      <c r="B14" s="30" t="s">
        <v>152</v>
      </c>
      <c r="C14" s="30" t="s">
        <v>153</v>
      </c>
      <c r="D14" s="30">
        <v>2.5126342E7</v>
      </c>
      <c r="E14" s="30" t="s">
        <v>157</v>
      </c>
      <c r="F14" s="30">
        <v>1.9328755000148E13</v>
      </c>
      <c r="G14" s="30" t="s">
        <v>154</v>
      </c>
      <c r="H14" s="35" t="s">
        <v>156</v>
      </c>
      <c r="I14" s="30" t="s">
        <v>154</v>
      </c>
      <c r="J14" s="30" t="s">
        <v>158</v>
      </c>
      <c r="K14" s="30" t="s">
        <v>155</v>
      </c>
      <c r="L14" s="30" t="s">
        <v>159</v>
      </c>
      <c r="M14" s="30">
        <v>5.8822E7</v>
      </c>
      <c r="N14" s="35" t="s">
        <v>160</v>
      </c>
      <c r="O14" s="31" t="s">
        <v>152</v>
      </c>
      <c r="P14" s="32">
        <f>'Respostas ao formulário 1'!P13*$P$2</f>
        <v>642</v>
      </c>
      <c r="Q14" s="32">
        <f>'Respostas ao formulário 1'!R13*$Q$2</f>
        <v>523</v>
      </c>
      <c r="R14" s="32">
        <f>'Respostas ao formulário 1'!S13*$R$2</f>
        <v>0</v>
      </c>
      <c r="S14" s="32">
        <f>'Respostas ao formulário 1'!Q13*$S$2</f>
        <v>0</v>
      </c>
      <c r="T14" s="32">
        <f>'Respostas ao formulário 1'!T13*$T$2</f>
        <v>420</v>
      </c>
      <c r="U14" s="32">
        <f>'Respostas ao formulário 1'!U13*$U$2</f>
        <v>103.95</v>
      </c>
      <c r="V14" s="32">
        <f>'Respostas ao formulário 1'!V13*$V$2</f>
        <v>61.3</v>
      </c>
      <c r="W14" s="32">
        <f>'Respostas ao formulário 1'!W13*$W$2</f>
        <v>0</v>
      </c>
      <c r="X14" s="32">
        <f>'Respostas ao formulário 1'!X13*$X$2</f>
        <v>0</v>
      </c>
      <c r="Y14" s="32">
        <f>'Respostas ao formulário 1'!Y13*$Y$2</f>
        <v>126.7</v>
      </c>
      <c r="Z14" s="32">
        <f>'Respostas ao formulário 1'!Z13*$Z$2</f>
        <v>96.7</v>
      </c>
      <c r="AA14" s="32">
        <f>'Respostas ao formulário 1'!AA13*$AA$2</f>
        <v>0</v>
      </c>
      <c r="AB14" s="32">
        <f>'Respostas ao formulário 1'!AB13*$AB$2</f>
        <v>50.1</v>
      </c>
      <c r="AC14" s="32">
        <f>'Respostas ao formulário 1'!AC13*$AC$2</f>
        <v>0</v>
      </c>
      <c r="AD14" s="32">
        <f>'Respostas ao formulário 1'!AD13*$AD$2</f>
        <v>147.45</v>
      </c>
      <c r="AE14" s="32">
        <f>'Respostas ao formulário 1'!AE13*$AE$2</f>
        <v>53.7</v>
      </c>
      <c r="AF14" s="32">
        <f>'Respostas ao formulário 1'!AF13*$AF$2</f>
        <v>143.5</v>
      </c>
      <c r="AG14" s="32">
        <f>'Respostas ao formulário 1'!AG13*$AG$2</f>
        <v>84.25</v>
      </c>
      <c r="AH14" s="32">
        <f>'Respostas ao formulário 1'!AH13*$AH$2</f>
        <v>0</v>
      </c>
      <c r="AI14" s="32">
        <f>'Respostas ao formulário 1'!AI13*$AI$2</f>
        <v>50</v>
      </c>
      <c r="AJ14" s="32">
        <f>'Respostas ao formulário 1'!AJ13*$AJ$2</f>
        <v>0</v>
      </c>
      <c r="AK14" s="32">
        <f>'Respostas ao formulário 1'!AL13*$AK$2</f>
        <v>0</v>
      </c>
      <c r="AL14" s="32">
        <f>'Respostas ao formulário 1'!AM13*$AL$2</f>
        <v>0</v>
      </c>
      <c r="AM14" s="32">
        <f>'Respostas ao formulário 1'!AK13*$AM$2</f>
        <v>0</v>
      </c>
      <c r="AN14" s="32">
        <f>'Respostas ao formulário 1'!AN13*$AN$2</f>
        <v>0</v>
      </c>
      <c r="AO14" s="32">
        <f>'Respostas ao formulário 1'!AO13*$AO$2</f>
        <v>120.45</v>
      </c>
      <c r="AP14" s="33">
        <f t="shared" si="1"/>
        <v>2623.1</v>
      </c>
    </row>
    <row r="15">
      <c r="A15" s="27">
        <v>44721.343407939814</v>
      </c>
      <c r="B15" s="30" t="s">
        <v>161</v>
      </c>
      <c r="C15" s="30" t="s">
        <v>161</v>
      </c>
      <c r="D15" s="30">
        <v>2.5018078E7</v>
      </c>
      <c r="E15" s="30" t="s">
        <v>163</v>
      </c>
      <c r="F15" s="30">
        <v>6.7754000177E10</v>
      </c>
      <c r="G15" s="30" t="s">
        <v>162</v>
      </c>
      <c r="H15" s="30">
        <v>1.3281712487E10</v>
      </c>
      <c r="I15" s="30" t="s">
        <v>162</v>
      </c>
      <c r="J15" s="30" t="s">
        <v>164</v>
      </c>
      <c r="K15" s="30" t="s">
        <v>78</v>
      </c>
      <c r="L15" s="30" t="s">
        <v>320</v>
      </c>
      <c r="M15" s="30" t="s">
        <v>166</v>
      </c>
      <c r="N15" s="30" t="s">
        <v>167</v>
      </c>
      <c r="O15" s="31" t="s">
        <v>168</v>
      </c>
      <c r="P15" s="32">
        <f>'Respostas ao formulário 1'!P14*$P$2</f>
        <v>0</v>
      </c>
      <c r="Q15" s="32">
        <f>'Respostas ao formulário 1'!R14*$Q$2</f>
        <v>758.35</v>
      </c>
      <c r="R15" s="32">
        <f>'Respostas ao formulário 1'!S14*$R$2</f>
        <v>390</v>
      </c>
      <c r="S15" s="32">
        <f>'Respostas ao formulário 1'!Q14*$S$2</f>
        <v>212</v>
      </c>
      <c r="T15" s="32">
        <f>'Respostas ao formulário 1'!T14*$T$2</f>
        <v>1400</v>
      </c>
      <c r="U15" s="32">
        <f>'Respostas ao formulário 1'!U14*$U$2</f>
        <v>0</v>
      </c>
      <c r="V15" s="32">
        <f>'Respostas ao formulário 1'!V14*$V$2</f>
        <v>613</v>
      </c>
      <c r="W15" s="32">
        <f>'Respostas ao formulário 1'!W14*$W$2</f>
        <v>126</v>
      </c>
      <c r="X15" s="32">
        <f>'Respostas ao formulário 1'!X14*$X$2</f>
        <v>309.9</v>
      </c>
      <c r="Y15" s="32">
        <f>'Respostas ao formulário 1'!Y14*$Y$2</f>
        <v>253.4</v>
      </c>
      <c r="Z15" s="32">
        <f>'Respostas ao formulário 1'!Z14*$Z$2</f>
        <v>193.4</v>
      </c>
      <c r="AA15" s="32">
        <f>'Respostas ao formulário 1'!AA14*$AA$2</f>
        <v>193.4</v>
      </c>
      <c r="AB15" s="32">
        <f>'Respostas ao formulário 1'!AB14*$AB$2</f>
        <v>200.4</v>
      </c>
      <c r="AC15" s="32">
        <f>'Respostas ao formulário 1'!AC14*$AC$2</f>
        <v>70</v>
      </c>
      <c r="AD15" s="32">
        <f>'Respostas ao formulário 1'!AD14*$AD$2</f>
        <v>589.8</v>
      </c>
      <c r="AE15" s="32">
        <f>'Respostas ao formulário 1'!AE14*$AE$2</f>
        <v>214.8</v>
      </c>
      <c r="AF15" s="32">
        <f>'Respostas ao formulário 1'!AF14*$AF$2</f>
        <v>114.8</v>
      </c>
      <c r="AG15" s="32">
        <f>'Respostas ao formulário 1'!AG14*$AG$2</f>
        <v>134.8</v>
      </c>
      <c r="AH15" s="32">
        <f>'Respostas ao formulário 1'!AH14*$AH$2</f>
        <v>510</v>
      </c>
      <c r="AI15" s="32">
        <f>'Respostas ao formulário 1'!AI14*$AI$2</f>
        <v>200</v>
      </c>
      <c r="AJ15" s="32">
        <f>'Respostas ao formulário 1'!AJ14*$AJ$2</f>
        <v>1100</v>
      </c>
      <c r="AK15" s="32">
        <f>'Respostas ao formulário 1'!AL14*$AK$2</f>
        <v>935</v>
      </c>
      <c r="AL15" s="32">
        <f>'Respostas ao formulário 1'!AM14*$AL$2</f>
        <v>1050</v>
      </c>
      <c r="AM15" s="32">
        <f>'Respostas ao formulário 1'!AK14*$AM$2</f>
        <v>1100</v>
      </c>
      <c r="AN15" s="32">
        <f>'Respostas ao formulário 1'!AN14*$AN$2</f>
        <v>0</v>
      </c>
      <c r="AO15" s="32">
        <f>'Respostas ao formulário 1'!AO14*$AO$2</f>
        <v>642.4</v>
      </c>
      <c r="AP15" s="33">
        <f t="shared" si="1"/>
        <v>11311.45</v>
      </c>
    </row>
    <row r="16">
      <c r="A16" s="27">
        <v>44721.39340832176</v>
      </c>
      <c r="B16" s="30" t="s">
        <v>169</v>
      </c>
      <c r="C16" s="30" t="s">
        <v>170</v>
      </c>
      <c r="D16" s="30">
        <v>2.50018639E8</v>
      </c>
      <c r="E16" s="30" t="s">
        <v>173</v>
      </c>
      <c r="F16" s="30" t="s">
        <v>174</v>
      </c>
      <c r="G16" s="30" t="s">
        <v>171</v>
      </c>
      <c r="H16" s="30" t="s">
        <v>172</v>
      </c>
      <c r="I16" s="30" t="s">
        <v>171</v>
      </c>
      <c r="J16" s="30" t="s">
        <v>175</v>
      </c>
      <c r="K16" s="30" t="s">
        <v>98</v>
      </c>
      <c r="L16" s="30" t="s">
        <v>176</v>
      </c>
      <c r="M16" s="30" t="s">
        <v>177</v>
      </c>
      <c r="N16" s="30" t="s">
        <v>178</v>
      </c>
      <c r="O16" s="31" t="s">
        <v>179</v>
      </c>
      <c r="P16" s="32">
        <f>'Respostas ao formulário 1'!P15*$P$2</f>
        <v>211.86</v>
      </c>
      <c r="Q16" s="32">
        <f>'Respostas ao formulário 1'!R15*$Q$2</f>
        <v>523</v>
      </c>
      <c r="R16" s="32">
        <f>'Respostas ao formulário 1'!S15*$R$2</f>
        <v>390</v>
      </c>
      <c r="S16" s="32">
        <f>'Respostas ao formulário 1'!Q15*$S$2</f>
        <v>434.6</v>
      </c>
      <c r="T16" s="32">
        <f>'Respostas ao formulário 1'!T15*$T$2</f>
        <v>2100</v>
      </c>
      <c r="U16" s="32">
        <f>'Respostas ao formulário 1'!U15*$U$2</f>
        <v>0</v>
      </c>
      <c r="V16" s="32">
        <f>'Respostas ao formulário 1'!V15*$V$2</f>
        <v>735.6</v>
      </c>
      <c r="W16" s="32">
        <f>'Respostas ao formulário 1'!W15*$W$2</f>
        <v>189</v>
      </c>
      <c r="X16" s="32">
        <f>'Respostas ao formulário 1'!X15*$X$2</f>
        <v>413.2</v>
      </c>
      <c r="Y16" s="32">
        <f>'Respostas ao formulário 1'!Y15*$Y$2</f>
        <v>380.1</v>
      </c>
      <c r="Z16" s="32">
        <f>'Respostas ao formulário 1'!Z15*$Z$2</f>
        <v>386.8</v>
      </c>
      <c r="AA16" s="32">
        <f>'Respostas ao formulário 1'!AA15*$AA$2</f>
        <v>386.8</v>
      </c>
      <c r="AB16" s="32">
        <f>'Respostas ao formulário 1'!AB15*$AB$2</f>
        <v>200.4</v>
      </c>
      <c r="AC16" s="32">
        <f>'Respostas ao formulário 1'!AC15*$AC$2</f>
        <v>140</v>
      </c>
      <c r="AD16" s="32">
        <f>'Respostas ao formulário 1'!AD15*$AD$2</f>
        <v>983</v>
      </c>
      <c r="AE16" s="32">
        <f>'Respostas ao formulário 1'!AE15*$AE$2</f>
        <v>537</v>
      </c>
      <c r="AF16" s="32">
        <f>'Respostas ao formulário 1'!AF15*$AF$2</f>
        <v>430.5</v>
      </c>
      <c r="AG16" s="32">
        <f>'Respostas ao formulário 1'!AG15*$AG$2</f>
        <v>269.6</v>
      </c>
      <c r="AH16" s="32">
        <f>'Respostas ao formulário 1'!AH15*$AH$2</f>
        <v>510</v>
      </c>
      <c r="AI16" s="32">
        <f>'Respostas ao formulário 1'!AI15*$AI$2</f>
        <v>250</v>
      </c>
      <c r="AJ16" s="32">
        <f>'Respostas ao formulário 1'!AJ15*$AJ$2</f>
        <v>1100</v>
      </c>
      <c r="AK16" s="32">
        <f>'Respostas ao formulário 1'!AL15*$AK$2</f>
        <v>1100</v>
      </c>
      <c r="AL16" s="32">
        <f>'Respostas ao formulário 1'!AM15*$AL$2</f>
        <v>1575</v>
      </c>
      <c r="AM16" s="32">
        <f>'Respostas ao formulário 1'!AK15*$AM$2</f>
        <v>1650</v>
      </c>
      <c r="AN16" s="32">
        <f>'Respostas ao formulário 1'!AN15*$AN$2</f>
        <v>413.2</v>
      </c>
      <c r="AO16" s="32">
        <f>'Respostas ao formulário 1'!AO15*$AO$2</f>
        <v>803</v>
      </c>
      <c r="AP16" s="33">
        <f t="shared" si="1"/>
        <v>16112.66</v>
      </c>
    </row>
    <row r="17">
      <c r="A17" s="27">
        <v>44721.42557328704</v>
      </c>
      <c r="B17" s="30" t="s">
        <v>180</v>
      </c>
      <c r="C17" s="30" t="s">
        <v>181</v>
      </c>
      <c r="D17" s="30">
        <v>2.5017071E7</v>
      </c>
      <c r="E17" s="30" t="s">
        <v>184</v>
      </c>
      <c r="F17" s="35" t="s">
        <v>185</v>
      </c>
      <c r="G17" s="30" t="s">
        <v>186</v>
      </c>
      <c r="H17" s="35" t="s">
        <v>183</v>
      </c>
      <c r="I17" s="30" t="s">
        <v>182</v>
      </c>
      <c r="J17" s="30" t="s">
        <v>187</v>
      </c>
      <c r="K17" s="30" t="s">
        <v>56</v>
      </c>
      <c r="L17" s="30" t="s">
        <v>159</v>
      </c>
      <c r="M17" s="30" t="s">
        <v>188</v>
      </c>
      <c r="N17" s="30" t="s">
        <v>189</v>
      </c>
      <c r="O17" s="31" t="s">
        <v>190</v>
      </c>
      <c r="P17" s="32">
        <f>'Respostas ao formulário 1'!P16*$P$2</f>
        <v>1284</v>
      </c>
      <c r="Q17" s="32">
        <f>'Respostas ao formulário 1'!R16*$Q$2</f>
        <v>1046</v>
      </c>
      <c r="R17" s="32">
        <f>'Respostas ao formulário 1'!S16*$R$2</f>
        <v>390</v>
      </c>
      <c r="S17" s="32">
        <f>'Respostas ao formulário 1'!Q16*$S$2</f>
        <v>0</v>
      </c>
      <c r="T17" s="32">
        <f>'Respostas ao formulário 1'!T16*$T$2</f>
        <v>3500</v>
      </c>
      <c r="U17" s="32">
        <f>'Respostas ao formulário 1'!U16*$U$2</f>
        <v>0</v>
      </c>
      <c r="V17" s="32">
        <f>'Respostas ao formulário 1'!V16*$V$2</f>
        <v>613</v>
      </c>
      <c r="W17" s="32">
        <f>'Respostas ao formulário 1'!W16*$W$2</f>
        <v>0</v>
      </c>
      <c r="X17" s="32">
        <f>'Respostas ao formulário 1'!X16*$X$2</f>
        <v>1033</v>
      </c>
      <c r="Y17" s="32">
        <f>'Respostas ao formulário 1'!Y16*$Y$2</f>
        <v>253.4</v>
      </c>
      <c r="Z17" s="32">
        <f>'Respostas ao formulário 1'!Z16*$Z$2</f>
        <v>967</v>
      </c>
      <c r="AA17" s="32">
        <f>'Respostas ao formulário 1'!AA16*$AA$2</f>
        <v>0</v>
      </c>
      <c r="AB17" s="32">
        <f>'Respostas ao formulário 1'!AB16*$AB$2</f>
        <v>1503</v>
      </c>
      <c r="AC17" s="32">
        <f>'Respostas ao formulário 1'!AC16*$AC$2</f>
        <v>350</v>
      </c>
      <c r="AD17" s="32">
        <f>'Respostas ao formulário 1'!AD16*$AD$2</f>
        <v>1474.5</v>
      </c>
      <c r="AE17" s="32">
        <f>'Respostas ao formulário 1'!AE16*$AE$2</f>
        <v>537</v>
      </c>
      <c r="AF17" s="32">
        <f>'Respostas ao formulário 1'!AF16*$AF$2</f>
        <v>861</v>
      </c>
      <c r="AG17" s="32">
        <f>'Respostas ao formulário 1'!AG16*$AG$2</f>
        <v>1011</v>
      </c>
      <c r="AH17" s="32">
        <f>'Respostas ao formulário 1'!AH16*$AH$2</f>
        <v>1530</v>
      </c>
      <c r="AI17" s="32">
        <f>'Respostas ao formulário 1'!AI16*$AI$2</f>
        <v>200</v>
      </c>
      <c r="AJ17" s="32">
        <f>'Respostas ao formulário 1'!AJ16*$AJ$2</f>
        <v>550</v>
      </c>
      <c r="AK17" s="32">
        <f>'Respostas ao formulário 1'!AL16*$AK$2</f>
        <v>550</v>
      </c>
      <c r="AL17" s="32">
        <f>'Respostas ao formulário 1'!AM16*$AL$2</f>
        <v>525</v>
      </c>
      <c r="AM17" s="32">
        <f>'Respostas ao formulário 1'!AK16*$AM$2</f>
        <v>550</v>
      </c>
      <c r="AN17" s="32">
        <f>'Respostas ao formulário 1'!AN16*$AN$2</f>
        <v>0</v>
      </c>
      <c r="AO17" s="32">
        <f>'Respostas ao formulário 1'!AO16*$AO$2</f>
        <v>803</v>
      </c>
      <c r="AP17" s="33">
        <f t="shared" si="1"/>
        <v>19530.9</v>
      </c>
    </row>
    <row r="18">
      <c r="A18" s="27">
        <v>44721.59406821759</v>
      </c>
      <c r="B18" s="30" t="s">
        <v>191</v>
      </c>
      <c r="C18" s="30" t="s">
        <v>192</v>
      </c>
      <c r="D18" s="30">
        <v>2.5018183E7</v>
      </c>
      <c r="E18" s="30" t="s">
        <v>195</v>
      </c>
      <c r="F18" s="30" t="s">
        <v>196</v>
      </c>
      <c r="G18" s="30" t="s">
        <v>193</v>
      </c>
      <c r="H18" s="30" t="s">
        <v>194</v>
      </c>
      <c r="I18" s="30" t="s">
        <v>193</v>
      </c>
      <c r="J18" s="30" t="s">
        <v>197</v>
      </c>
      <c r="K18" s="30" t="s">
        <v>98</v>
      </c>
      <c r="L18" s="30" t="s">
        <v>198</v>
      </c>
      <c r="M18" s="30" t="s">
        <v>199</v>
      </c>
      <c r="N18" s="30" t="s">
        <v>200</v>
      </c>
      <c r="O18" s="31" t="s">
        <v>201</v>
      </c>
      <c r="P18" s="32">
        <f>'Respostas ao formulário 1'!P17*$P$2</f>
        <v>0</v>
      </c>
      <c r="Q18" s="32">
        <f>'Respostas ao formulário 1'!R17*$Q$2</f>
        <v>1046</v>
      </c>
      <c r="R18" s="32">
        <f>'Respostas ao formulário 1'!S17*$R$2</f>
        <v>195</v>
      </c>
      <c r="S18" s="32">
        <f>'Respostas ao formulário 1'!Q17*$S$2</f>
        <v>212</v>
      </c>
      <c r="T18" s="32">
        <f>'Respostas ao formulário 1'!T17*$T$2</f>
        <v>2520</v>
      </c>
      <c r="U18" s="32">
        <f>'Respostas ao formulário 1'!U17*$U$2</f>
        <v>0</v>
      </c>
      <c r="V18" s="32">
        <f>'Respostas ao formulário 1'!V17*$V$2</f>
        <v>490.4</v>
      </c>
      <c r="W18" s="32">
        <f>'Respostas ao formulário 1'!W17*$W$2</f>
        <v>63</v>
      </c>
      <c r="X18" s="32">
        <f>'Respostas ao formulário 1'!X17*$X$2</f>
        <v>0</v>
      </c>
      <c r="Y18" s="32">
        <f>'Respostas ao formulário 1'!Y17*$Y$2</f>
        <v>253.4</v>
      </c>
      <c r="Z18" s="32">
        <f>'Respostas ao formulário 1'!Z17*$Z$2</f>
        <v>483.5</v>
      </c>
      <c r="AA18" s="32">
        <f>'Respostas ao formulário 1'!AA17*$AA$2</f>
        <v>483.5</v>
      </c>
      <c r="AB18" s="32">
        <f>'Respostas ao formulário 1'!AB17*$AB$2</f>
        <v>250.5</v>
      </c>
      <c r="AC18" s="32">
        <f>'Respostas ao formulário 1'!AC17*$AC$2</f>
        <v>70</v>
      </c>
      <c r="AD18" s="32">
        <f>'Respostas ao formulário 1'!AD17*$AD$2</f>
        <v>294.9</v>
      </c>
      <c r="AE18" s="32">
        <f>'Respostas ao formulário 1'!AE17*$AE$2</f>
        <v>161.1</v>
      </c>
      <c r="AF18" s="32">
        <f>'Respostas ao formulário 1'!AF17*$AF$2</f>
        <v>287</v>
      </c>
      <c r="AG18" s="32">
        <f>'Respostas ao formulário 1'!AG17*$AG$2</f>
        <v>84.25</v>
      </c>
      <c r="AH18" s="32">
        <f>'Respostas ao formulário 1'!AH17*$AH$2</f>
        <v>255</v>
      </c>
      <c r="AI18" s="32">
        <f>'Respostas ao formulário 1'!AI17*$AI$2</f>
        <v>200</v>
      </c>
      <c r="AJ18" s="32">
        <f>'Respostas ao formulário 1'!AJ17*$AJ$2</f>
        <v>550</v>
      </c>
      <c r="AK18" s="32">
        <f>'Respostas ao formulário 1'!AL17*$AK$2</f>
        <v>550</v>
      </c>
      <c r="AL18" s="32">
        <f>'Respostas ao formulário 1'!AM17*$AL$2</f>
        <v>525</v>
      </c>
      <c r="AM18" s="32">
        <f>'Respostas ao formulário 1'!AK17*$AM$2</f>
        <v>550</v>
      </c>
      <c r="AN18" s="32">
        <f>'Respostas ao formulário 1'!AN17*$AN$2</f>
        <v>309.9</v>
      </c>
      <c r="AO18" s="32">
        <f>'Respostas ao formulário 1'!AO17*$AO$2</f>
        <v>803</v>
      </c>
      <c r="AP18" s="33">
        <f t="shared" si="1"/>
        <v>10637.45</v>
      </c>
    </row>
    <row r="19">
      <c r="A19" s="27">
        <v>44721.596043530095</v>
      </c>
      <c r="B19" s="30" t="s">
        <v>202</v>
      </c>
      <c r="C19" s="30" t="s">
        <v>203</v>
      </c>
      <c r="D19" s="30">
        <v>2.501974E7</v>
      </c>
      <c r="E19" s="30" t="s">
        <v>207</v>
      </c>
      <c r="F19" s="30" t="s">
        <v>208</v>
      </c>
      <c r="G19" s="30" t="s">
        <v>204</v>
      </c>
      <c r="H19" s="35" t="s">
        <v>206</v>
      </c>
      <c r="I19" s="30" t="s">
        <v>204</v>
      </c>
      <c r="J19" s="30" t="s">
        <v>209</v>
      </c>
      <c r="K19" s="30" t="s">
        <v>205</v>
      </c>
      <c r="L19" s="30" t="s">
        <v>159</v>
      </c>
      <c r="M19" s="30">
        <v>5.8822E7</v>
      </c>
      <c r="N19" s="30" t="s">
        <v>210</v>
      </c>
      <c r="O19" s="31" t="s">
        <v>203</v>
      </c>
      <c r="P19" s="32">
        <f>'Respostas ao formulário 1'!P18*$P$2</f>
        <v>1155.6</v>
      </c>
      <c r="Q19" s="32">
        <f>'Respostas ao formulário 1'!R18*$Q$2</f>
        <v>1046</v>
      </c>
      <c r="R19" s="32">
        <f>'Respostas ao formulário 1'!S18*$R$2</f>
        <v>780</v>
      </c>
      <c r="S19" s="32">
        <f>'Respostas ao formulário 1'!Q18*$S$2</f>
        <v>212</v>
      </c>
      <c r="T19" s="32">
        <f>'Respostas ao formulário 1'!T18*$T$2</f>
        <v>3920</v>
      </c>
      <c r="U19" s="32">
        <f>'Respostas ao formulário 1'!U18*$U$2</f>
        <v>727.65</v>
      </c>
      <c r="V19" s="32">
        <f>'Respostas ao formulário 1'!V18*$V$2</f>
        <v>613</v>
      </c>
      <c r="W19" s="32">
        <f>'Respostas ao formulário 1'!W18*$W$2</f>
        <v>0</v>
      </c>
      <c r="X19" s="32">
        <f>'Respostas ao formulário 1'!X18*$X$2</f>
        <v>1239.6</v>
      </c>
      <c r="Y19" s="32">
        <f>'Respostas ao formulário 1'!Y18*$Y$2</f>
        <v>253.4</v>
      </c>
      <c r="Z19" s="32">
        <f>'Respostas ao formulário 1'!Z18*$Z$2</f>
        <v>1160.4</v>
      </c>
      <c r="AA19" s="32">
        <f>'Respostas ao formulário 1'!AA18*$AA$2</f>
        <v>0</v>
      </c>
      <c r="AB19" s="32">
        <f>'Respostas ao formulário 1'!AB18*$AB$2</f>
        <v>1503</v>
      </c>
      <c r="AC19" s="32">
        <f>'Respostas ao formulário 1'!AC18*$AC$2</f>
        <v>0</v>
      </c>
      <c r="AD19" s="32">
        <f>'Respostas ao formulário 1'!AD18*$AD$2</f>
        <v>983</v>
      </c>
      <c r="AE19" s="32">
        <f>'Respostas ao formulário 1'!AE18*$AE$2</f>
        <v>537</v>
      </c>
      <c r="AF19" s="32">
        <f>'Respostas ao formulário 1'!AF18*$AF$2</f>
        <v>1033.2</v>
      </c>
      <c r="AG19" s="32">
        <f>'Respostas ao formulário 1'!AG18*$AG$2</f>
        <v>0</v>
      </c>
      <c r="AH19" s="32">
        <f>'Respostas ao formulário 1'!AH18*$AH$2</f>
        <v>510</v>
      </c>
      <c r="AI19" s="32">
        <f>'Respostas ao formulário 1'!AI18*$AI$2</f>
        <v>200</v>
      </c>
      <c r="AJ19" s="32">
        <f>'Respostas ao formulário 1'!AJ18*$AJ$2</f>
        <v>880</v>
      </c>
      <c r="AK19" s="32">
        <f>'Respostas ao formulário 1'!AL18*$AK$2</f>
        <v>0</v>
      </c>
      <c r="AL19" s="32">
        <f>'Respostas ao formulário 1'!AM18*$AL$2</f>
        <v>840</v>
      </c>
      <c r="AM19" s="32">
        <f>'Respostas ao formulário 1'!AK18*$AM$2</f>
        <v>0</v>
      </c>
      <c r="AN19" s="32">
        <f>'Respostas ao formulário 1'!AN18*$AN$2</f>
        <v>309.9</v>
      </c>
      <c r="AO19" s="32">
        <f>'Respostas ao formulário 1'!AO18*$AO$2</f>
        <v>2409</v>
      </c>
      <c r="AP19" s="33">
        <f t="shared" si="1"/>
        <v>20312.75</v>
      </c>
    </row>
    <row r="20" ht="18.75" customHeight="1">
      <c r="A20" s="27">
        <v>44721.63618648148</v>
      </c>
      <c r="B20" s="30" t="s">
        <v>211</v>
      </c>
      <c r="C20" s="30" t="s">
        <v>212</v>
      </c>
      <c r="D20" s="30">
        <v>2.501496E7</v>
      </c>
      <c r="E20" s="30" t="s">
        <v>215</v>
      </c>
      <c r="F20" s="30" t="s">
        <v>216</v>
      </c>
      <c r="G20" s="30" t="s">
        <v>213</v>
      </c>
      <c r="H20" s="30">
        <v>6.7433405453E10</v>
      </c>
      <c r="I20" s="30" t="s">
        <v>213</v>
      </c>
      <c r="J20" s="30" t="s">
        <v>217</v>
      </c>
      <c r="K20" s="30" t="s">
        <v>214</v>
      </c>
      <c r="L20" s="30" t="s">
        <v>218</v>
      </c>
      <c r="M20" s="30" t="s">
        <v>52</v>
      </c>
      <c r="N20" s="30">
        <v>8.3981596025E10</v>
      </c>
      <c r="O20" s="31" t="s">
        <v>219</v>
      </c>
      <c r="P20" s="32">
        <f>'Respostas ao formulário 1'!P19*$P$2</f>
        <v>963</v>
      </c>
      <c r="Q20" s="32">
        <f>'Respostas ao formulário 1'!R19*$Q$2</f>
        <v>523</v>
      </c>
      <c r="R20" s="32">
        <f>'Respostas ao formulário 1'!S19*$R$2</f>
        <v>585</v>
      </c>
      <c r="S20" s="32">
        <f>'Respostas ao formulário 1'!Q19*$S$2</f>
        <v>0</v>
      </c>
      <c r="T20" s="32">
        <f>'Respostas ao formulário 1'!T19*$T$2</f>
        <v>1680</v>
      </c>
      <c r="U20" s="32">
        <f>'Respostas ao formulário 1'!U19*$U$2</f>
        <v>415.8</v>
      </c>
      <c r="V20" s="32">
        <f>'Respostas ao formulário 1'!V19*$V$2</f>
        <v>429.1</v>
      </c>
      <c r="W20" s="32">
        <f>'Respostas ao formulário 1'!W19*$W$2</f>
        <v>126</v>
      </c>
      <c r="X20" s="32">
        <f>'Respostas ao formulário 1'!X19*$X$2</f>
        <v>1033</v>
      </c>
      <c r="Y20" s="32">
        <f>'Respostas ao formulário 1'!Y19*$Y$2</f>
        <v>126.7</v>
      </c>
      <c r="Z20" s="32">
        <f>'Respostas ao formulário 1'!Z19*$Z$2</f>
        <v>580.2</v>
      </c>
      <c r="AA20" s="32">
        <f>'Respostas ao formulário 1'!AA19*$AA$2</f>
        <v>0</v>
      </c>
      <c r="AB20" s="32">
        <f>'Respostas ao formulário 1'!AB19*$AB$2</f>
        <v>501</v>
      </c>
      <c r="AC20" s="32">
        <f>'Respostas ao formulário 1'!AC19*$AC$2</f>
        <v>140</v>
      </c>
      <c r="AD20" s="32">
        <f>'Respostas ao formulário 1'!AD19*$AD$2</f>
        <v>1474.5</v>
      </c>
      <c r="AE20" s="32">
        <f>'Respostas ao formulário 1'!AE19*$AE$2</f>
        <v>1074</v>
      </c>
      <c r="AF20" s="32">
        <f>'Respostas ao formulário 1'!AF19*$AF$2</f>
        <v>430.5</v>
      </c>
      <c r="AG20" s="32">
        <f>'Respostas ao formulário 1'!AG19*$AG$2</f>
        <v>168.5</v>
      </c>
      <c r="AH20" s="32">
        <f>'Respostas ao formulário 1'!AH19*$AH$2</f>
        <v>306</v>
      </c>
      <c r="AI20" s="32">
        <f>'Respostas ao formulário 1'!AI19*$AI$2</f>
        <v>200</v>
      </c>
      <c r="AJ20" s="32">
        <f>'Respostas ao formulário 1'!AJ19*$AJ$2</f>
        <v>660</v>
      </c>
      <c r="AK20" s="32">
        <f>'Respostas ao formulário 1'!AL19*$AK$2</f>
        <v>660</v>
      </c>
      <c r="AL20" s="32">
        <f>'Respostas ao formulário 1'!AM19*$AL$2</f>
        <v>630</v>
      </c>
      <c r="AM20" s="32">
        <f>'Respostas ao formulário 1'!AK19*$AM$2</f>
        <v>0</v>
      </c>
      <c r="AN20" s="32">
        <f>'Respostas ao formulário 1'!AN19*$AN$2</f>
        <v>0</v>
      </c>
      <c r="AO20" s="32">
        <f>'Respostas ao formulário 1'!AO19*$AO$2</f>
        <v>803</v>
      </c>
      <c r="AP20" s="33">
        <f t="shared" si="1"/>
        <v>13509.3</v>
      </c>
    </row>
    <row r="21">
      <c r="A21" s="27">
        <v>44721.6527734375</v>
      </c>
      <c r="B21" s="30" t="s">
        <v>220</v>
      </c>
      <c r="C21" s="30" t="s">
        <v>220</v>
      </c>
      <c r="D21" s="30">
        <v>2.5018272E7</v>
      </c>
      <c r="E21" s="30" t="s">
        <v>223</v>
      </c>
      <c r="F21" s="30" t="s">
        <v>224</v>
      </c>
      <c r="G21" s="30" t="s">
        <v>225</v>
      </c>
      <c r="H21" s="30" t="s">
        <v>222</v>
      </c>
      <c r="I21" s="30" t="s">
        <v>221</v>
      </c>
      <c r="J21" s="30" t="s">
        <v>226</v>
      </c>
      <c r="K21" s="30" t="s">
        <v>78</v>
      </c>
      <c r="L21" s="30" t="s">
        <v>227</v>
      </c>
      <c r="M21" s="30" t="s">
        <v>228</v>
      </c>
      <c r="N21" s="30">
        <v>8.3991093658E10</v>
      </c>
      <c r="O21" s="31" t="s">
        <v>229</v>
      </c>
      <c r="P21" s="32">
        <f>'Respostas ao formulário 1'!P20*$P$2</f>
        <v>192.6</v>
      </c>
      <c r="Q21" s="32">
        <f>'Respostas ao formulário 1'!R20*$Q$2</f>
        <v>470.7</v>
      </c>
      <c r="R21" s="32">
        <f>'Respostas ao formulário 1'!S20*$R$2</f>
        <v>351</v>
      </c>
      <c r="S21" s="32">
        <f>'Respostas ao formulário 1'!Q20*$S$2</f>
        <v>212</v>
      </c>
      <c r="T21" s="32">
        <f>'Respostas ao formulário 1'!T20*$T$2</f>
        <v>1400</v>
      </c>
      <c r="U21" s="32">
        <f>'Respostas ao formulário 1'!U20*$U$2</f>
        <v>207.9</v>
      </c>
      <c r="V21" s="32">
        <f>'Respostas ao formulário 1'!V20*$V$2</f>
        <v>490.4</v>
      </c>
      <c r="W21" s="32">
        <f>'Respostas ao formulário 1'!W20*$W$2</f>
        <v>75.6</v>
      </c>
      <c r="X21" s="32">
        <f>'Respostas ao formulário 1'!X20*$X$2</f>
        <v>929.7</v>
      </c>
      <c r="Y21" s="32">
        <f>'Respostas ao formulário 1'!Y20*$Y$2</f>
        <v>1216.32</v>
      </c>
      <c r="Z21" s="32">
        <f>'Respostas ao formulário 1'!Z20*$Z$2</f>
        <v>483.5</v>
      </c>
      <c r="AA21" s="32">
        <f>'Respostas ao formulário 1'!AA20*$AA$2</f>
        <v>483.5</v>
      </c>
      <c r="AB21" s="32">
        <f>'Respostas ao formulário 1'!AB20*$AB$2</f>
        <v>450.9</v>
      </c>
      <c r="AC21" s="32">
        <f>'Respostas ao formulário 1'!AC20*$AC$2</f>
        <v>175</v>
      </c>
      <c r="AD21" s="32">
        <f>'Respostas ao formulário 1'!AD20*$AD$2</f>
        <v>1966</v>
      </c>
      <c r="AE21" s="32">
        <f>'Respostas ao formulário 1'!AE20*$AE$2</f>
        <v>805.5</v>
      </c>
      <c r="AF21" s="32">
        <f>'Respostas ao formulário 1'!AF20*$AF$2</f>
        <v>574</v>
      </c>
      <c r="AG21" s="32">
        <f>'Respostas ao formulário 1'!AG20*$AG$2</f>
        <v>337</v>
      </c>
      <c r="AH21" s="32">
        <f>'Respostas ao formulário 1'!AH20*$AH$2</f>
        <v>459</v>
      </c>
      <c r="AI21" s="32">
        <f>'Respostas ao formulário 1'!AI20*$AI$2</f>
        <v>120</v>
      </c>
      <c r="AJ21" s="32">
        <f>'Respostas ao formulário 1'!AJ20*$AJ$2</f>
        <v>990</v>
      </c>
      <c r="AK21" s="32">
        <f>'Respostas ao formulário 1'!AL20*$AK$2</f>
        <v>990</v>
      </c>
      <c r="AL21" s="32">
        <f>'Respostas ao formulário 1'!AM20*$AL$2</f>
        <v>945</v>
      </c>
      <c r="AM21" s="32">
        <f>'Respostas ao formulário 1'!AK20*$AM$2</f>
        <v>990</v>
      </c>
      <c r="AN21" s="32">
        <f>'Respostas ao formulário 1'!AN20*$AN$2</f>
        <v>103.3</v>
      </c>
      <c r="AO21" s="32">
        <f>'Respostas ao formulário 1'!AO20*$AO$2</f>
        <v>803</v>
      </c>
      <c r="AP21" s="33">
        <f t="shared" si="1"/>
        <v>16221.92</v>
      </c>
    </row>
    <row r="22">
      <c r="A22" s="27">
        <v>44722.52318753472</v>
      </c>
      <c r="B22" s="30" t="s">
        <v>230</v>
      </c>
      <c r="C22" s="30" t="s">
        <v>231</v>
      </c>
      <c r="D22" s="30">
        <v>2.5130846E7</v>
      </c>
      <c r="E22" s="30" t="s">
        <v>235</v>
      </c>
      <c r="F22" s="30">
        <v>4.184399300014E13</v>
      </c>
      <c r="G22" s="30" t="s">
        <v>232</v>
      </c>
      <c r="H22" s="35" t="s">
        <v>234</v>
      </c>
      <c r="I22" s="30" t="s">
        <v>232</v>
      </c>
      <c r="J22" s="30" t="s">
        <v>236</v>
      </c>
      <c r="K22" s="30" t="s">
        <v>233</v>
      </c>
      <c r="L22" s="30" t="s">
        <v>237</v>
      </c>
      <c r="M22" s="30">
        <v>5.8823E7</v>
      </c>
      <c r="N22" s="30" t="s">
        <v>238</v>
      </c>
      <c r="O22" s="31" t="s">
        <v>239</v>
      </c>
      <c r="P22" s="32">
        <f>'Respostas ao formulário 1'!P21*$P$2</f>
        <v>513.6</v>
      </c>
      <c r="Q22" s="32">
        <f>'Respostas ao formulário 1'!R21*$Q$2</f>
        <v>209.2</v>
      </c>
      <c r="R22" s="32">
        <f>'Respostas ao formulário 1'!S21*$R$2</f>
        <v>117</v>
      </c>
      <c r="S22" s="32">
        <f>'Respostas ao formulário 1'!Q21*$S$2</f>
        <v>0</v>
      </c>
      <c r="T22" s="32">
        <f>'Respostas ao formulário 1'!T21*$T$2</f>
        <v>560</v>
      </c>
      <c r="U22" s="32">
        <f>'Respostas ao formulário 1'!U21*$U$2</f>
        <v>0</v>
      </c>
      <c r="V22" s="32">
        <f>'Respostas ao formulário 1'!V21*$V$2</f>
        <v>153.25</v>
      </c>
      <c r="W22" s="32">
        <f>'Respostas ao formulário 1'!W21*$W$2</f>
        <v>63</v>
      </c>
      <c r="X22" s="32">
        <f>'Respostas ao formulário 1'!X21*$X$2</f>
        <v>413.2</v>
      </c>
      <c r="Y22" s="32">
        <f>'Respostas ao formulário 1'!Y21*$Y$2</f>
        <v>126.7</v>
      </c>
      <c r="Z22" s="32">
        <f>'Respostas ao formulário 1'!Z21*$Z$2</f>
        <v>193.4</v>
      </c>
      <c r="AA22" s="32">
        <f>'Respostas ao formulário 1'!AA21*$AA$2</f>
        <v>193.4</v>
      </c>
      <c r="AB22" s="32">
        <f>'Respostas ao formulário 1'!AB21*$AB$2</f>
        <v>200.4</v>
      </c>
      <c r="AC22" s="32">
        <f>'Respostas ao formulário 1'!AC21*$AC$2</f>
        <v>140</v>
      </c>
      <c r="AD22" s="32">
        <f>'Respostas ao formulário 1'!AD21*$AD$2</f>
        <v>786.4</v>
      </c>
      <c r="AE22" s="32">
        <f>'Respostas ao formulário 1'!AE21*$AE$2</f>
        <v>161.1</v>
      </c>
      <c r="AF22" s="32">
        <f>'Respostas ao formulário 1'!AF21*$AF$2</f>
        <v>172.2</v>
      </c>
      <c r="AG22" s="32">
        <f>'Respostas ao formulário 1'!AG21*$AG$2</f>
        <v>168.5</v>
      </c>
      <c r="AH22" s="32">
        <f>'Respostas ao formulário 1'!AH21*$AH$2</f>
        <v>153</v>
      </c>
      <c r="AI22" s="32">
        <f>'Respostas ao formulário 1'!AI21*$AI$2</f>
        <v>300</v>
      </c>
      <c r="AJ22" s="32">
        <f>'Respostas ao formulário 1'!AJ21*$AJ$2</f>
        <v>880</v>
      </c>
      <c r="AK22" s="32">
        <f>'Respostas ao formulário 1'!AL21*$AK$2</f>
        <v>0</v>
      </c>
      <c r="AL22" s="32">
        <f>'Respostas ao formulário 1'!AM21*$AL$2</f>
        <v>420</v>
      </c>
      <c r="AM22" s="32">
        <f>'Respostas ao formulário 1'!AK21*$AM$2</f>
        <v>880</v>
      </c>
      <c r="AN22" s="32">
        <f>'Respostas ao formulário 1'!AN21*$AN$2</f>
        <v>309.9</v>
      </c>
      <c r="AO22" s="32">
        <f>'Respostas ao formulário 1'!AO21*$AO$2</f>
        <v>321.2</v>
      </c>
      <c r="AP22" s="33">
        <f t="shared" si="1"/>
        <v>7435.45</v>
      </c>
    </row>
    <row r="23">
      <c r="A23" s="27">
        <v>44722.63957226852</v>
      </c>
      <c r="B23" s="30" t="s">
        <v>240</v>
      </c>
      <c r="C23" s="30" t="s">
        <v>240</v>
      </c>
      <c r="D23" s="30">
        <v>2.5918084E7</v>
      </c>
      <c r="E23" s="30" t="s">
        <v>244</v>
      </c>
      <c r="F23" s="30" t="s">
        <v>245</v>
      </c>
      <c r="G23" s="30" t="s">
        <v>246</v>
      </c>
      <c r="H23" s="30" t="s">
        <v>243</v>
      </c>
      <c r="I23" s="30" t="s">
        <v>241</v>
      </c>
      <c r="J23" s="30" t="s">
        <v>247</v>
      </c>
      <c r="K23" s="30" t="s">
        <v>242</v>
      </c>
      <c r="L23" s="30" t="s">
        <v>73</v>
      </c>
      <c r="M23" s="30" t="s">
        <v>248</v>
      </c>
      <c r="N23" s="30" t="s">
        <v>249</v>
      </c>
      <c r="O23" s="31" t="s">
        <v>250</v>
      </c>
      <c r="P23" s="32">
        <f>'Respostas ao formulário 1'!P22*$P$2</f>
        <v>321</v>
      </c>
      <c r="Q23" s="32">
        <f>'Respostas ao formulário 1'!R22*$Q$2</f>
        <v>784.5</v>
      </c>
      <c r="R23" s="32">
        <f>'Respostas ao formulário 1'!S22*$R$2</f>
        <v>214.5</v>
      </c>
      <c r="S23" s="32">
        <f>'Respostas ao formulário 1'!Q22*$S$2</f>
        <v>1060</v>
      </c>
      <c r="T23" s="32">
        <f>'Respostas ao formulário 1'!T22*$T$2</f>
        <v>11200</v>
      </c>
      <c r="U23" s="32">
        <f>'Respostas ao formulário 1'!U22*$U$2</f>
        <v>346.5</v>
      </c>
      <c r="V23" s="32">
        <f>'Respostas ao formulário 1'!V22*$V$2</f>
        <v>306.5</v>
      </c>
      <c r="W23" s="32">
        <f>'Respostas ao formulário 1'!W22*$W$2</f>
        <v>157.5</v>
      </c>
      <c r="X23" s="32">
        <f>'Respostas ao formulário 1'!X22*$X$2</f>
        <v>723.1</v>
      </c>
      <c r="Y23" s="32">
        <f>'Respostas ao formulário 1'!Y22*$Y$2</f>
        <v>316.75</v>
      </c>
      <c r="Z23" s="32">
        <f>'Respostas ao formulário 1'!Z22*$Z$2</f>
        <v>2901</v>
      </c>
      <c r="AA23" s="32">
        <f>'Respostas ao formulário 1'!AA22*$AA$2</f>
        <v>2901</v>
      </c>
      <c r="AB23" s="32">
        <f>'Respostas ao formulário 1'!AB22*$AB$2</f>
        <v>751.5</v>
      </c>
      <c r="AC23" s="32">
        <f>'Respostas ao formulário 1'!AC22*$AC$2</f>
        <v>350</v>
      </c>
      <c r="AD23" s="32">
        <f>'Respostas ao formulário 1'!AD22*$AD$2</f>
        <v>983</v>
      </c>
      <c r="AE23" s="32">
        <f>'Respostas ao formulário 1'!AE22*$AE$2</f>
        <v>537</v>
      </c>
      <c r="AF23" s="32">
        <f>'Respostas ao formulário 1'!AF22*$AF$2</f>
        <v>574</v>
      </c>
      <c r="AG23" s="32">
        <f>'Respostas ao formulário 1'!AG22*$AG$2</f>
        <v>505.5</v>
      </c>
      <c r="AH23" s="32">
        <f>'Respostas ao formulário 1'!AH22*$AH$2</f>
        <v>765</v>
      </c>
      <c r="AI23" s="32">
        <f>'Respostas ao formulário 1'!AI22*$AI$2</f>
        <v>250</v>
      </c>
      <c r="AJ23" s="32">
        <f>'Respostas ao formulário 1'!AJ22*$AJ$2</f>
        <v>3410</v>
      </c>
      <c r="AK23" s="32">
        <f>'Respostas ao formulário 1'!AL22*$AK$2</f>
        <v>3850</v>
      </c>
      <c r="AL23" s="32">
        <f>'Respostas ao formulário 1'!AM22*$AL$2</f>
        <v>3465</v>
      </c>
      <c r="AM23" s="32">
        <f>'Respostas ao formulário 1'!AK22*$AM$2</f>
        <v>1100</v>
      </c>
      <c r="AN23" s="32">
        <f>'Respostas ao formulário 1'!AN22*$AN$2</f>
        <v>681.78</v>
      </c>
      <c r="AO23" s="32">
        <f>'Respostas ao formulário 1'!AO22*$AO$2</f>
        <v>963.6</v>
      </c>
      <c r="AP23" s="33">
        <f t="shared" si="1"/>
        <v>39418.73</v>
      </c>
    </row>
    <row r="24">
      <c r="A24" s="27">
        <v>44724.06328025463</v>
      </c>
      <c r="B24" s="30" t="s">
        <v>251</v>
      </c>
      <c r="C24" s="30" t="s">
        <v>251</v>
      </c>
      <c r="D24" s="30">
        <v>2.5019228E7</v>
      </c>
      <c r="E24" s="30" t="s">
        <v>254</v>
      </c>
      <c r="F24" s="30" t="s">
        <v>255</v>
      </c>
      <c r="G24" s="30" t="s">
        <v>252</v>
      </c>
      <c r="H24" s="30" t="s">
        <v>253</v>
      </c>
      <c r="I24" s="30" t="s">
        <v>252</v>
      </c>
      <c r="J24" s="30" t="s">
        <v>256</v>
      </c>
      <c r="K24" s="30" t="s">
        <v>78</v>
      </c>
      <c r="L24" s="30" t="s">
        <v>257</v>
      </c>
      <c r="M24" s="30">
        <v>5.88085E7</v>
      </c>
      <c r="N24" s="30" t="s">
        <v>258</v>
      </c>
      <c r="O24" s="31" t="s">
        <v>259</v>
      </c>
      <c r="P24" s="32">
        <f>'Respostas ao formulário 1'!P23*$P$2</f>
        <v>2247</v>
      </c>
      <c r="Q24" s="32">
        <f>'Respostas ao formulário 1'!R23*$Q$2</f>
        <v>1569</v>
      </c>
      <c r="R24" s="32">
        <f>'Respostas ao formulário 1'!S23*$R$2</f>
        <v>156</v>
      </c>
      <c r="S24" s="32">
        <f>'Respostas ao formulário 1'!Q23*$S$2</f>
        <v>212</v>
      </c>
      <c r="T24" s="32">
        <f>'Respostas ao formulário 1'!T23*$T$2</f>
        <v>2870</v>
      </c>
      <c r="U24" s="32">
        <f>'Respostas ao formulário 1'!U23*$U$2</f>
        <v>0</v>
      </c>
      <c r="V24" s="32">
        <f>'Respostas ao formulário 1'!V23*$V$2</f>
        <v>551.7</v>
      </c>
      <c r="W24" s="32">
        <f>'Respostas ao formulário 1'!W23*$W$2</f>
        <v>126</v>
      </c>
      <c r="X24" s="32">
        <f>'Respostas ao formulário 1'!X23*$X$2</f>
        <v>1033</v>
      </c>
      <c r="Y24" s="32">
        <f>'Respostas ao formulário 1'!Y23*$Y$2</f>
        <v>190.05</v>
      </c>
      <c r="Z24" s="32">
        <f>'Respostas ao formulário 1'!Z23*$Z$2</f>
        <v>1837.3</v>
      </c>
      <c r="AA24" s="32">
        <f>'Respostas ao formulário 1'!AA23*$AA$2</f>
        <v>0</v>
      </c>
      <c r="AB24" s="32">
        <f>'Respostas ao formulário 1'!AB23*$AB$2</f>
        <v>1152.3</v>
      </c>
      <c r="AC24" s="32">
        <f>'Respostas ao formulário 1'!AC23*$AC$2</f>
        <v>350</v>
      </c>
      <c r="AD24" s="32">
        <f>'Respostas ao formulário 1'!AD23*$AD$2</f>
        <v>0</v>
      </c>
      <c r="AE24" s="32">
        <f>'Respostas ao formulário 1'!AE23*$AE$2</f>
        <v>563.85</v>
      </c>
      <c r="AF24" s="32">
        <f>'Respostas ao formulário 1'!AF23*$AF$2</f>
        <v>574</v>
      </c>
      <c r="AG24" s="32">
        <f>'Respostas ao formulário 1'!AG23*$AG$2</f>
        <v>1011</v>
      </c>
      <c r="AH24" s="32">
        <f>'Respostas ao formulário 1'!AH23*$AH$2</f>
        <v>1861.5</v>
      </c>
      <c r="AI24" s="32">
        <f>'Respostas ao formulário 1'!AI23*$AI$2</f>
        <v>200</v>
      </c>
      <c r="AJ24" s="32">
        <f>'Respostas ao formulário 1'!AJ23*$AJ$2</f>
        <v>0</v>
      </c>
      <c r="AK24" s="32">
        <f>'Respostas ao formulário 1'!AL23*$AK$2</f>
        <v>0</v>
      </c>
      <c r="AL24" s="32">
        <f>'Respostas ao formulário 1'!AM23*$AL$2</f>
        <v>0</v>
      </c>
      <c r="AM24" s="32">
        <f>'Respostas ao formulário 1'!AK23*$AM$2</f>
        <v>0</v>
      </c>
      <c r="AN24" s="32">
        <f>'Respostas ao formulário 1'!AN23*$AN$2</f>
        <v>0</v>
      </c>
      <c r="AO24" s="32">
        <f>'Respostas ao formulário 1'!AO23*$AO$2</f>
        <v>803</v>
      </c>
      <c r="AP24" s="33">
        <f t="shared" si="1"/>
        <v>17307.7</v>
      </c>
    </row>
    <row r="25">
      <c r="A25" s="27">
        <v>44725.3377477662</v>
      </c>
      <c r="B25" s="30" t="s">
        <v>260</v>
      </c>
      <c r="C25" s="30" t="s">
        <v>261</v>
      </c>
      <c r="D25" s="30">
        <v>2.501814E7</v>
      </c>
      <c r="E25" s="30" t="s">
        <v>264</v>
      </c>
      <c r="F25" s="35" t="s">
        <v>265</v>
      </c>
      <c r="G25" s="30" t="s">
        <v>262</v>
      </c>
      <c r="H25" s="35" t="s">
        <v>263</v>
      </c>
      <c r="I25" s="30" t="s">
        <v>262</v>
      </c>
      <c r="J25" s="30" t="s">
        <v>266</v>
      </c>
      <c r="K25" s="30" t="s">
        <v>78</v>
      </c>
      <c r="L25" s="30" t="s">
        <v>267</v>
      </c>
      <c r="M25" s="30">
        <v>5.880607E7</v>
      </c>
      <c r="N25" s="30">
        <v>8.3991942103E10</v>
      </c>
      <c r="O25" s="31" t="s">
        <v>260</v>
      </c>
      <c r="P25" s="32">
        <f>'Respostas ao formulário 1'!P24*$P$2</f>
        <v>1765.5</v>
      </c>
      <c r="Q25" s="32">
        <f>'Respostas ao formulário 1'!R24*$Q$2</f>
        <v>1124.45</v>
      </c>
      <c r="R25" s="32">
        <f>'Respostas ao formulário 1'!S24*$R$2</f>
        <v>253.5</v>
      </c>
      <c r="S25" s="32">
        <f>'Respostas ao formulário 1'!Q24*$S$2</f>
        <v>212</v>
      </c>
      <c r="T25" s="32">
        <f>'Respostas ao formulário 1'!T24*$T$2</f>
        <v>2240</v>
      </c>
      <c r="U25" s="32">
        <f>'Respostas ao formulário 1'!U24*$U$2</f>
        <v>0</v>
      </c>
      <c r="V25" s="32">
        <f>'Respostas ao formulário 1'!V24*$V$2</f>
        <v>306.5</v>
      </c>
      <c r="W25" s="32">
        <f>'Respostas ao formulário 1'!W24*$W$2</f>
        <v>220.5</v>
      </c>
      <c r="X25" s="32">
        <f>'Respostas ao formulário 1'!X24*$X$2</f>
        <v>619.8</v>
      </c>
      <c r="Y25" s="32">
        <f>'Respostas ao formulário 1'!Y24*$Y$2</f>
        <v>126.7</v>
      </c>
      <c r="Z25" s="32">
        <f>'Respostas ao formulário 1'!Z24*$Z$2</f>
        <v>1450.5</v>
      </c>
      <c r="AA25" s="32">
        <f>'Respostas ao formulário 1'!AA24*$AA$2</f>
        <v>0</v>
      </c>
      <c r="AB25" s="32">
        <f>'Respostas ao formulário 1'!AB24*$AB$2</f>
        <v>501</v>
      </c>
      <c r="AC25" s="32">
        <f>'Respostas ao formulário 1'!AC24*$AC$2</f>
        <v>157.5</v>
      </c>
      <c r="AD25" s="32">
        <f>'Respostas ao formulário 1'!AD24*$AD$2</f>
        <v>983</v>
      </c>
      <c r="AE25" s="32">
        <f>'Respostas ao formulário 1'!AE24*$AE$2</f>
        <v>295.35</v>
      </c>
      <c r="AF25" s="32">
        <f>'Respostas ao formulário 1'!AF24*$AF$2</f>
        <v>487.9</v>
      </c>
      <c r="AG25" s="32">
        <f>'Respostas ao formulário 1'!AG24*$AG$2</f>
        <v>303.3</v>
      </c>
      <c r="AH25" s="32">
        <f>'Respostas ao formulário 1'!AH24*$AH$2</f>
        <v>918</v>
      </c>
      <c r="AI25" s="32">
        <f>'Respostas ao formulário 1'!AI24*$AI$2</f>
        <v>100</v>
      </c>
      <c r="AJ25" s="32">
        <f>'Respostas ao formulário 1'!AJ24*$AJ$2</f>
        <v>0</v>
      </c>
      <c r="AK25" s="32">
        <f>'Respostas ao formulário 1'!AL24*$AK$2</f>
        <v>0</v>
      </c>
      <c r="AL25" s="32">
        <f>'Respostas ao formulário 1'!AM24*$AL$2</f>
        <v>0</v>
      </c>
      <c r="AM25" s="32">
        <f>'Respostas ao formulário 1'!AK24*$AM$2</f>
        <v>0</v>
      </c>
      <c r="AN25" s="32">
        <f>'Respostas ao formulário 1'!AN24*$AN$2</f>
        <v>0</v>
      </c>
      <c r="AO25" s="32">
        <f>'Respostas ao formulário 1'!AO24*$AO$2</f>
        <v>401.5</v>
      </c>
      <c r="AP25" s="33">
        <f t="shared" si="1"/>
        <v>12467</v>
      </c>
    </row>
    <row r="26">
      <c r="A26" s="27">
        <v>44725.37007295139</v>
      </c>
      <c r="B26" s="30" t="s">
        <v>268</v>
      </c>
      <c r="C26" s="30" t="s">
        <v>269</v>
      </c>
      <c r="D26" s="30">
        <v>2.5130242E7</v>
      </c>
      <c r="E26" s="30" t="s">
        <v>272</v>
      </c>
      <c r="F26" s="30" t="s">
        <v>273</v>
      </c>
      <c r="G26" s="30" t="s">
        <v>274</v>
      </c>
      <c r="H26" s="30" t="s">
        <v>271</v>
      </c>
      <c r="I26" s="30" t="s">
        <v>270</v>
      </c>
      <c r="J26" s="30" t="s">
        <v>275</v>
      </c>
      <c r="K26" s="30" t="s">
        <v>78</v>
      </c>
      <c r="L26" s="30" t="s">
        <v>276</v>
      </c>
      <c r="M26" s="30" t="s">
        <v>277</v>
      </c>
      <c r="N26" s="30" t="s">
        <v>278</v>
      </c>
      <c r="O26" s="31" t="s">
        <v>269</v>
      </c>
      <c r="P26" s="32">
        <f>'Respostas ao formulário 1'!P25*$P$2</f>
        <v>3852</v>
      </c>
      <c r="Q26" s="32">
        <f>'Respostas ao formulário 1'!R25*$Q$2</f>
        <v>1569</v>
      </c>
      <c r="R26" s="32">
        <f>'Respostas ao formulário 1'!S25*$R$2</f>
        <v>585</v>
      </c>
      <c r="S26" s="32">
        <f>'Respostas ao formulário 1'!Q25*$S$2</f>
        <v>795</v>
      </c>
      <c r="T26" s="32">
        <f>'Respostas ao formulário 1'!T25*$T$2</f>
        <v>5600</v>
      </c>
      <c r="U26" s="32">
        <f>'Respostas ao formulário 1'!U25*$U$2</f>
        <v>1039.5</v>
      </c>
      <c r="V26" s="32">
        <f>'Respostas ao formulário 1'!V25*$V$2</f>
        <v>919.5</v>
      </c>
      <c r="W26" s="32">
        <f>'Respostas ao formulário 1'!W25*$W$2</f>
        <v>315</v>
      </c>
      <c r="X26" s="32">
        <f>'Respostas ao formulário 1'!X25*$X$2</f>
        <v>1549.5</v>
      </c>
      <c r="Y26" s="32">
        <f>'Respostas ao formulário 1'!Y25*$Y$2</f>
        <v>633.5</v>
      </c>
      <c r="Z26" s="32">
        <f>'Respostas ao formulário 1'!Z25*$Z$2</f>
        <v>967</v>
      </c>
      <c r="AA26" s="32">
        <f>'Respostas ao formulário 1'!AA25*$AA$2</f>
        <v>773.6</v>
      </c>
      <c r="AB26" s="32">
        <f>'Respostas ao formulário 1'!AB25*$AB$2</f>
        <v>3006</v>
      </c>
      <c r="AC26" s="32">
        <f>'Respostas ao formulário 1'!AC25*$AC$2</f>
        <v>245</v>
      </c>
      <c r="AD26" s="32">
        <f>'Respostas ao formulário 1'!AD25*$AD$2</f>
        <v>1474.5</v>
      </c>
      <c r="AE26" s="32">
        <f>'Respostas ao formulário 1'!AE25*$AE$2</f>
        <v>805.5</v>
      </c>
      <c r="AF26" s="32">
        <f>'Respostas ao formulário 1'!AF25*$AF$2</f>
        <v>1148</v>
      </c>
      <c r="AG26" s="32">
        <f>'Respostas ao formulário 1'!AG25*$AG$2</f>
        <v>674</v>
      </c>
      <c r="AH26" s="32">
        <f>'Respostas ao formulário 1'!AH25*$AH$2</f>
        <v>3060</v>
      </c>
      <c r="AI26" s="32">
        <f>'Respostas ao formulário 1'!AI25*$AI$2</f>
        <v>400</v>
      </c>
      <c r="AJ26" s="32">
        <f>'Respostas ao formulário 1'!AJ25*$AJ$2</f>
        <v>0</v>
      </c>
      <c r="AK26" s="32">
        <f>'Respostas ao formulário 1'!AL25*$AK$2</f>
        <v>0</v>
      </c>
      <c r="AL26" s="32">
        <f>'Respostas ao formulário 1'!AM25*$AL$2</f>
        <v>0</v>
      </c>
      <c r="AM26" s="32">
        <f>'Respostas ao formulário 1'!AK25*$AM$2</f>
        <v>0</v>
      </c>
      <c r="AN26" s="32">
        <f>'Respostas ao formulário 1'!AN25*$AN$2</f>
        <v>516.5</v>
      </c>
      <c r="AO26" s="32">
        <f>'Respostas ao formulário 1'!AO25*$AO$2</f>
        <v>2409</v>
      </c>
      <c r="AP26" s="33">
        <f t="shared" si="1"/>
        <v>32337.1</v>
      </c>
    </row>
    <row r="27">
      <c r="A27" s="27">
        <v>44725.49363953704</v>
      </c>
      <c r="B27" s="30" t="s">
        <v>279</v>
      </c>
      <c r="C27" s="30" t="s">
        <v>279</v>
      </c>
      <c r="D27" s="30">
        <v>2.5017438E7</v>
      </c>
      <c r="E27" s="30" t="s">
        <v>283</v>
      </c>
      <c r="F27" s="30" t="s">
        <v>284</v>
      </c>
      <c r="G27" s="30" t="s">
        <v>285</v>
      </c>
      <c r="H27" s="30" t="s">
        <v>282</v>
      </c>
      <c r="I27" s="30" t="s">
        <v>280</v>
      </c>
      <c r="J27" s="30" t="s">
        <v>286</v>
      </c>
      <c r="K27" s="30" t="s">
        <v>281</v>
      </c>
      <c r="L27" s="30" t="s">
        <v>287</v>
      </c>
      <c r="M27" s="30" t="s">
        <v>288</v>
      </c>
      <c r="N27" s="30" t="s">
        <v>289</v>
      </c>
      <c r="O27" s="31" t="s">
        <v>279</v>
      </c>
      <c r="P27" s="32">
        <f>'Respostas ao formulário 1'!P26*$P$2</f>
        <v>5168.1</v>
      </c>
      <c r="Q27" s="32">
        <f>'Respostas ao formulário 1'!R26*$Q$2</f>
        <v>4340.9</v>
      </c>
      <c r="R27" s="32">
        <f>'Respostas ao formulário 1'!S26*$R$2</f>
        <v>1930.5</v>
      </c>
      <c r="S27" s="32">
        <f>'Respostas ao formulário 1'!Q26*$S$2</f>
        <v>2120</v>
      </c>
      <c r="T27" s="32">
        <f>'Respostas ao formulário 1'!T26*$T$2</f>
        <v>5040</v>
      </c>
      <c r="U27" s="32">
        <f>'Respostas ao formulário 1'!U26*$U$2</f>
        <v>0</v>
      </c>
      <c r="V27" s="32">
        <f>'Respostas ao formulário 1'!V26*$V$2</f>
        <v>1471.2</v>
      </c>
      <c r="W27" s="32">
        <f>'Respostas ao formulário 1'!W26*$W$2</f>
        <v>252</v>
      </c>
      <c r="X27" s="32">
        <f>'Respostas ao formulário 1'!X26*$X$2</f>
        <v>2324.25</v>
      </c>
      <c r="Y27" s="32">
        <f>'Respostas ao formulário 1'!Y26*$Y$2</f>
        <v>190.05</v>
      </c>
      <c r="Z27" s="32">
        <f>'Respostas ao formulário 1'!Z26*$Z$2</f>
        <v>1450.5</v>
      </c>
      <c r="AA27" s="32">
        <f>'Respostas ao formulário 1'!AA26*$AA$2</f>
        <v>0</v>
      </c>
      <c r="AB27" s="32">
        <f>'Respostas ao formulário 1'!AB26*$AB$2</f>
        <v>1528.05</v>
      </c>
      <c r="AC27" s="32">
        <f>'Respostas ao formulário 1'!AC26*$AC$2</f>
        <v>700</v>
      </c>
      <c r="AD27" s="32">
        <f>'Respostas ao formulário 1'!AD26*$AD$2</f>
        <v>0</v>
      </c>
      <c r="AE27" s="32">
        <f>'Respostas ao formulário 1'!AE26*$AE$2</f>
        <v>1208.25</v>
      </c>
      <c r="AF27" s="32">
        <f>'Respostas ao formulário 1'!AF26*$AF$2</f>
        <v>530.95</v>
      </c>
      <c r="AG27" s="32">
        <f>'Respostas ao formulário 1'!AG26*$AG$2</f>
        <v>337</v>
      </c>
      <c r="AH27" s="32">
        <f>'Respostas ao formulário 1'!AH26*$AH$2</f>
        <v>3825</v>
      </c>
      <c r="AI27" s="32">
        <f>'Respostas ao formulário 1'!AI26*$AI$2</f>
        <v>150</v>
      </c>
      <c r="AJ27" s="32">
        <f>'Respostas ao formulário 1'!AJ26*$AJ$2</f>
        <v>0</v>
      </c>
      <c r="AK27" s="32">
        <f>'Respostas ao formulário 1'!AL26*$AK$2</f>
        <v>0</v>
      </c>
      <c r="AL27" s="32">
        <f>'Respostas ao formulário 1'!AM26*$AL$2</f>
        <v>0</v>
      </c>
      <c r="AM27" s="32">
        <f>'Respostas ao formulário 1'!AK26*$AM$2</f>
        <v>0</v>
      </c>
      <c r="AN27" s="32">
        <f>'Respostas ao formulário 1'!AN26*$AN$2</f>
        <v>2582.5</v>
      </c>
      <c r="AO27" s="32">
        <f>'Respostas ao formulário 1'!AO26*$AO$2</f>
        <v>3412.75</v>
      </c>
      <c r="AP27" s="33">
        <f t="shared" si="1"/>
        <v>38562</v>
      </c>
    </row>
    <row r="28">
      <c r="A28" s="27">
        <v>44725.52119127315</v>
      </c>
      <c r="B28" s="30" t="s">
        <v>290</v>
      </c>
      <c r="C28" s="30" t="s">
        <v>291</v>
      </c>
      <c r="D28" s="30">
        <v>2.501806E7</v>
      </c>
      <c r="E28" s="30" t="s">
        <v>294</v>
      </c>
      <c r="F28" s="30" t="s">
        <v>295</v>
      </c>
      <c r="G28" s="30" t="s">
        <v>292</v>
      </c>
      <c r="H28" s="30" t="s">
        <v>293</v>
      </c>
      <c r="I28" s="30" t="s">
        <v>292</v>
      </c>
      <c r="J28" s="30" t="s">
        <v>296</v>
      </c>
      <c r="K28" s="30" t="s">
        <v>78</v>
      </c>
      <c r="L28" s="30" t="s">
        <v>297</v>
      </c>
      <c r="M28" s="30" t="s">
        <v>199</v>
      </c>
      <c r="N28" s="30" t="s">
        <v>298</v>
      </c>
      <c r="O28" s="31" t="s">
        <v>299</v>
      </c>
      <c r="P28" s="32">
        <f>'Respostas ao formulário 1'!P27*$P$2</f>
        <v>802.5</v>
      </c>
      <c r="Q28" s="32">
        <f>'Respostas ao formulário 1'!R27*$Q$2</f>
        <v>418.4</v>
      </c>
      <c r="R28" s="32">
        <f>'Respostas ao formulário 1'!S27*$R$2</f>
        <v>214.5</v>
      </c>
      <c r="S28" s="32">
        <f>'Respostas ao formulário 1'!Q27*$S$2</f>
        <v>106</v>
      </c>
      <c r="T28" s="32">
        <f>'Respostas ao formulário 1'!T27*$T$2</f>
        <v>1190</v>
      </c>
      <c r="U28" s="32">
        <f>'Respostas ao formulário 1'!U27*$U$2</f>
        <v>0</v>
      </c>
      <c r="V28" s="32">
        <f>'Respostas ao formulário 1'!V27*$V$2</f>
        <v>122.6</v>
      </c>
      <c r="W28" s="32">
        <f>'Respostas ao formulário 1'!W27*$W$2</f>
        <v>157.5</v>
      </c>
      <c r="X28" s="32">
        <f>'Respostas ao formulário 1'!X27*$X$2</f>
        <v>516.5</v>
      </c>
      <c r="Y28" s="32">
        <f>'Respostas ao formulário 1'!Y27*$Y$2</f>
        <v>126.7</v>
      </c>
      <c r="Z28" s="32">
        <f>'Respostas ao formulário 1'!Z27*$Z$2</f>
        <v>725.25</v>
      </c>
      <c r="AA28" s="32">
        <f>'Respostas ao formulário 1'!AA27*$AA$2</f>
        <v>0</v>
      </c>
      <c r="AB28" s="32">
        <f>'Respostas ao formulário 1'!AB27*$AB$2</f>
        <v>425.85</v>
      </c>
      <c r="AC28" s="32">
        <f>'Respostas ao formulário 1'!AC27*$AC$2</f>
        <v>105</v>
      </c>
      <c r="AD28" s="32">
        <f>'Respostas ao formulário 1'!AD27*$AD$2</f>
        <v>0</v>
      </c>
      <c r="AE28" s="32">
        <f>'Respostas ao formulário 1'!AE27*$AE$2</f>
        <v>187.95</v>
      </c>
      <c r="AF28" s="32">
        <f>'Respostas ao formulário 1'!AF27*$AF$2</f>
        <v>373.1</v>
      </c>
      <c r="AG28" s="32">
        <f>'Respostas ao formulário 1'!AG27*$AG$2</f>
        <v>219.05</v>
      </c>
      <c r="AH28" s="32">
        <f>'Respostas ao formulário 1'!AH27*$AH$2</f>
        <v>637.5</v>
      </c>
      <c r="AI28" s="32">
        <f>'Respostas ao formulário 1'!AI27*$AI$2</f>
        <v>150</v>
      </c>
      <c r="AJ28" s="32">
        <f>'Respostas ao formulário 1'!AJ27*$AJ$2</f>
        <v>0</v>
      </c>
      <c r="AK28" s="32">
        <f>'Respostas ao formulário 1'!AL27*$AK$2</f>
        <v>0</v>
      </c>
      <c r="AL28" s="32">
        <f>'Respostas ao formulário 1'!AM27*$AL$2</f>
        <v>0</v>
      </c>
      <c r="AM28" s="32">
        <f>'Respostas ao formulário 1'!AK27*$AM$2</f>
        <v>0</v>
      </c>
      <c r="AN28" s="32">
        <f>'Respostas ao formulário 1'!AN27*$AN$2</f>
        <v>0</v>
      </c>
      <c r="AO28" s="32">
        <f>'Respostas ao formulário 1'!AO27*$AO$2</f>
        <v>321.2</v>
      </c>
      <c r="AP28" s="33">
        <f t="shared" si="1"/>
        <v>6799.6</v>
      </c>
    </row>
    <row r="29">
      <c r="A29" s="27">
        <v>44725.545566388886</v>
      </c>
      <c r="B29" s="30" t="s">
        <v>300</v>
      </c>
      <c r="C29" s="30" t="s">
        <v>300</v>
      </c>
      <c r="D29" s="30">
        <v>2.5018191E7</v>
      </c>
      <c r="E29" s="30" t="s">
        <v>304</v>
      </c>
      <c r="F29" s="30" t="s">
        <v>305</v>
      </c>
      <c r="G29" s="30" t="s">
        <v>301</v>
      </c>
      <c r="H29" s="30" t="s">
        <v>303</v>
      </c>
      <c r="I29" s="30" t="s">
        <v>301</v>
      </c>
      <c r="J29" s="30" t="s">
        <v>306</v>
      </c>
      <c r="K29" s="30" t="s">
        <v>302</v>
      </c>
      <c r="L29" s="30" t="s">
        <v>198</v>
      </c>
      <c r="M29" s="30" t="s">
        <v>307</v>
      </c>
      <c r="N29" s="30" t="s">
        <v>308</v>
      </c>
      <c r="O29" s="31" t="s">
        <v>300</v>
      </c>
      <c r="P29" s="32">
        <f>'Respostas ao formulário 1'!P28*$P$2</f>
        <v>128.4</v>
      </c>
      <c r="Q29" s="32">
        <f>'Respostas ao formulário 1'!R28*$Q$2</f>
        <v>261.5</v>
      </c>
      <c r="R29" s="32">
        <f>'Respostas ao formulário 1'!S28*$R$2</f>
        <v>58.5</v>
      </c>
      <c r="S29" s="32">
        <f>'Respostas ao formulário 1'!Q28*$S$2</f>
        <v>42.4</v>
      </c>
      <c r="T29" s="32">
        <f>'Respostas ao formulário 1'!T28*$T$2</f>
        <v>280</v>
      </c>
      <c r="U29" s="32">
        <f>'Respostas ao formulário 1'!U28*$U$2</f>
        <v>103.95</v>
      </c>
      <c r="V29" s="32">
        <f>'Respostas ao formulário 1'!V28*$V$2</f>
        <v>24.52</v>
      </c>
      <c r="W29" s="32">
        <f>'Respostas ao formulário 1'!W28*$W$2</f>
        <v>25.2</v>
      </c>
      <c r="X29" s="32">
        <f>'Respostas ao formulário 1'!X28*$X$2</f>
        <v>123.96</v>
      </c>
      <c r="Y29" s="32">
        <f>'Respostas ao formulário 1'!Y28*$Y$2</f>
        <v>50.68</v>
      </c>
      <c r="Z29" s="32">
        <f>'Respostas ao formulário 1'!Z28*$Z$2</f>
        <v>38.68</v>
      </c>
      <c r="AA29" s="32">
        <f>'Respostas ao formulário 1'!AA28*$AA$2</f>
        <v>38.68</v>
      </c>
      <c r="AB29" s="32">
        <f>'Respostas ao formulário 1'!AB28*$AB$2</f>
        <v>40.08</v>
      </c>
      <c r="AC29" s="32">
        <f>'Respostas ao formulário 1'!AC28*$AC$2</f>
        <v>14</v>
      </c>
      <c r="AD29" s="32">
        <f>'Respostas ao formulário 1'!AD28*$AD$2</f>
        <v>147.45</v>
      </c>
      <c r="AE29" s="32">
        <f>'Respostas ao formulário 1'!AE28*$AE$2</f>
        <v>26.85</v>
      </c>
      <c r="AF29" s="32">
        <f>'Respostas ao formulário 1'!AF28*$AF$2</f>
        <v>57.4</v>
      </c>
      <c r="AG29" s="32">
        <f>'Respostas ao formulário 1'!AG28*$AG$2</f>
        <v>67.4</v>
      </c>
      <c r="AH29" s="32">
        <f>'Respostas ao formulário 1'!AH28*$AH$2</f>
        <v>76.5</v>
      </c>
      <c r="AI29" s="32">
        <f>'Respostas ao formulário 1'!AI28*$AI$2</f>
        <v>40</v>
      </c>
      <c r="AJ29" s="32">
        <f>'Respostas ao formulário 1'!AJ28*$AJ$2</f>
        <v>165</v>
      </c>
      <c r="AK29" s="32">
        <f>'Respostas ao formulário 1'!AL28*$AK$2</f>
        <v>165</v>
      </c>
      <c r="AL29" s="32">
        <f>'Respostas ao formulário 1'!AM28*$AL$2</f>
        <v>157.5</v>
      </c>
      <c r="AM29" s="32">
        <f>'Respostas ao formulário 1'!AK28*$AM$2</f>
        <v>165</v>
      </c>
      <c r="AN29" s="32">
        <f>'Respostas ao formulário 1'!AN28*$AN$2</f>
        <v>41.32</v>
      </c>
      <c r="AO29" s="32">
        <f>'Respostas ao formulário 1'!AO28*$AO$2</f>
        <v>80.3</v>
      </c>
      <c r="AP29" s="33">
        <f t="shared" si="1"/>
        <v>2420.27</v>
      </c>
    </row>
    <row r="30">
      <c r="A30" s="27">
        <v>44725.59069739583</v>
      </c>
      <c r="B30" s="30" t="s">
        <v>309</v>
      </c>
      <c r="C30" s="30" t="s">
        <v>309</v>
      </c>
      <c r="D30" s="30">
        <v>2.5018132E7</v>
      </c>
      <c r="E30" s="30" t="s">
        <v>312</v>
      </c>
      <c r="F30" s="35" t="s">
        <v>313</v>
      </c>
      <c r="G30" s="30" t="s">
        <v>310</v>
      </c>
      <c r="H30" s="35" t="s">
        <v>311</v>
      </c>
      <c r="I30" s="30" t="s">
        <v>310</v>
      </c>
      <c r="J30" s="30" t="s">
        <v>314</v>
      </c>
      <c r="K30" s="30" t="s">
        <v>98</v>
      </c>
      <c r="L30" s="30" t="s">
        <v>315</v>
      </c>
      <c r="M30" s="30">
        <v>5.8807275E7</v>
      </c>
      <c r="N30" s="30" t="s">
        <v>316</v>
      </c>
      <c r="O30" s="31" t="s">
        <v>309</v>
      </c>
      <c r="P30" s="32">
        <f>'Respostas ao formulário 1'!P29*$P$2</f>
        <v>0</v>
      </c>
      <c r="Q30" s="32">
        <f>'Respostas ao formulário 1'!R29*$Q$2</f>
        <v>156.9</v>
      </c>
      <c r="R30" s="32">
        <f>'Respostas ao formulário 1'!S29*$R$2</f>
        <v>195</v>
      </c>
      <c r="S30" s="32">
        <f>'Respostas ao formulário 1'!Q29*$S$2</f>
        <v>159</v>
      </c>
      <c r="T30" s="32">
        <f>'Respostas ao formulário 1'!T29*$T$2</f>
        <v>1120</v>
      </c>
      <c r="U30" s="32">
        <f>'Respostas ao formulário 1'!U29*$U$2</f>
        <v>0</v>
      </c>
      <c r="V30" s="32">
        <f>'Respostas ao formulário 1'!V29*$V$2</f>
        <v>367.8</v>
      </c>
      <c r="W30" s="32">
        <f>'Respostas ao formulário 1'!W29*$W$2</f>
        <v>63</v>
      </c>
      <c r="X30" s="32">
        <f>'Respostas ao formulário 1'!X29*$X$2</f>
        <v>206.6</v>
      </c>
      <c r="Y30" s="32">
        <f>'Respostas ao formulário 1'!Y29*$Y$2</f>
        <v>253.4</v>
      </c>
      <c r="Z30" s="32">
        <f>'Respostas ao formulário 1'!Z29*$Z$2</f>
        <v>154.72</v>
      </c>
      <c r="AA30" s="32">
        <f>'Respostas ao formulário 1'!AA29*$AA$2</f>
        <v>193.4</v>
      </c>
      <c r="AB30" s="32">
        <f>'Respostas ao formulário 1'!AB29*$AB$2</f>
        <v>200.4</v>
      </c>
      <c r="AC30" s="32">
        <f>'Respostas ao formulário 1'!AC29*$AC$2</f>
        <v>105</v>
      </c>
      <c r="AD30" s="32">
        <f>'Respostas ao formulário 1'!AD29*$AD$2</f>
        <v>393.2</v>
      </c>
      <c r="AE30" s="32">
        <f>'Respostas ao formulário 1'!AE29*$AE$2</f>
        <v>161.1</v>
      </c>
      <c r="AF30" s="32">
        <f>'Respostas ao formulário 1'!AF29*$AF$2</f>
        <v>410.41</v>
      </c>
      <c r="AG30" s="32">
        <f>'Respostas ao formulário 1'!AG29*$AG$2</f>
        <v>202.2</v>
      </c>
      <c r="AH30" s="32">
        <f>'Respostas ao formulário 1'!AH29*$AH$2</f>
        <v>255</v>
      </c>
      <c r="AI30" s="32">
        <f>'Respostas ao formulário 1'!AI29*$AI$2</f>
        <v>200</v>
      </c>
      <c r="AJ30" s="32">
        <f>'Respostas ao formulário 1'!AJ29*$AJ$2</f>
        <v>1045</v>
      </c>
      <c r="AK30" s="32">
        <f>'Respostas ao formulário 1'!AL29*$AK$2</f>
        <v>550</v>
      </c>
      <c r="AL30" s="32">
        <f>'Respostas ao formulário 1'!AM29*$AL$2</f>
        <v>525</v>
      </c>
      <c r="AM30" s="32">
        <f>'Respostas ao formulário 1'!AK29*$AM$2</f>
        <v>352</v>
      </c>
      <c r="AN30" s="32">
        <f>'Respostas ao formulário 1'!AN29*$AN$2</f>
        <v>0</v>
      </c>
      <c r="AO30" s="32">
        <f>'Respostas ao formulário 1'!AO29*$AO$2</f>
        <v>562.1</v>
      </c>
      <c r="AP30" s="33">
        <f t="shared" si="1"/>
        <v>7831.23</v>
      </c>
    </row>
    <row r="31">
      <c r="O31" s="36"/>
      <c r="AP31" s="13"/>
    </row>
    <row r="32">
      <c r="O32" s="36"/>
      <c r="AP32" s="13"/>
    </row>
    <row r="33">
      <c r="O33" s="36"/>
      <c r="AP33" s="13"/>
    </row>
    <row r="34">
      <c r="O34" s="36"/>
      <c r="AP34" s="13"/>
    </row>
    <row r="35">
      <c r="O35" s="36"/>
      <c r="AP35" s="13"/>
    </row>
    <row r="36">
      <c r="O36" s="36"/>
      <c r="AP36" s="13"/>
    </row>
    <row r="37">
      <c r="O37" s="36"/>
      <c r="AP37" s="13"/>
    </row>
    <row r="38">
      <c r="O38" s="36"/>
      <c r="AP38" s="13"/>
    </row>
    <row r="39">
      <c r="O39" s="36"/>
      <c r="AP39" s="13"/>
    </row>
    <row r="40">
      <c r="O40" s="36"/>
      <c r="AP40" s="13"/>
    </row>
    <row r="41">
      <c r="O41" s="36"/>
      <c r="AP41" s="13"/>
    </row>
    <row r="42">
      <c r="O42" s="36"/>
      <c r="AP42" s="13"/>
    </row>
    <row r="43">
      <c r="O43" s="36"/>
      <c r="AP43" s="13"/>
    </row>
    <row r="44">
      <c r="O44" s="36"/>
      <c r="AP44" s="13"/>
    </row>
    <row r="45">
      <c r="O45" s="36"/>
      <c r="AP45" s="13"/>
    </row>
    <row r="46">
      <c r="O46" s="36"/>
      <c r="AP46" s="13"/>
    </row>
    <row r="47">
      <c r="O47" s="36"/>
      <c r="AP47" s="13"/>
    </row>
    <row r="48">
      <c r="O48" s="36"/>
      <c r="AP48" s="13"/>
    </row>
    <row r="49">
      <c r="O49" s="36"/>
      <c r="AP49" s="13"/>
    </row>
    <row r="50">
      <c r="O50" s="36"/>
      <c r="AP50" s="13"/>
    </row>
    <row r="51">
      <c r="O51" s="36"/>
      <c r="AP51" s="13"/>
    </row>
    <row r="52">
      <c r="O52" s="36"/>
      <c r="AP52" s="13"/>
    </row>
    <row r="53">
      <c r="O53" s="36"/>
      <c r="AP53" s="13"/>
    </row>
    <row r="54">
      <c r="O54" s="36"/>
      <c r="AP54" s="13"/>
    </row>
    <row r="55">
      <c r="O55" s="36"/>
      <c r="AP55" s="13"/>
    </row>
    <row r="56">
      <c r="O56" s="36"/>
      <c r="AP56" s="13"/>
    </row>
    <row r="57">
      <c r="O57" s="36"/>
      <c r="AP57" s="13"/>
    </row>
    <row r="58">
      <c r="O58" s="36"/>
      <c r="AP58" s="13"/>
    </row>
    <row r="59">
      <c r="O59" s="36"/>
      <c r="AP59" s="13"/>
    </row>
    <row r="60">
      <c r="O60" s="36"/>
      <c r="AP60" s="13"/>
    </row>
    <row r="61">
      <c r="O61" s="36"/>
      <c r="AP61" s="13"/>
    </row>
    <row r="62">
      <c r="O62" s="36"/>
      <c r="AP62" s="13"/>
    </row>
    <row r="63">
      <c r="O63" s="36"/>
      <c r="AP63" s="13"/>
    </row>
    <row r="64">
      <c r="O64" s="36"/>
      <c r="AP64" s="13"/>
    </row>
    <row r="65">
      <c r="O65" s="36"/>
      <c r="AP65" s="13"/>
    </row>
    <row r="66">
      <c r="O66" s="36"/>
      <c r="AP66" s="13"/>
    </row>
    <row r="67">
      <c r="O67" s="36"/>
      <c r="AP67" s="13"/>
    </row>
    <row r="68">
      <c r="O68" s="36"/>
      <c r="AP68" s="13"/>
    </row>
    <row r="69">
      <c r="O69" s="36"/>
      <c r="AP69" s="13"/>
    </row>
    <row r="70">
      <c r="O70" s="36"/>
      <c r="AP70" s="13"/>
    </row>
    <row r="71">
      <c r="O71" s="36"/>
      <c r="AP71" s="13"/>
    </row>
    <row r="72">
      <c r="O72" s="36"/>
      <c r="AP72" s="13"/>
    </row>
    <row r="73">
      <c r="O73" s="36"/>
      <c r="AP73" s="13"/>
    </row>
    <row r="74">
      <c r="O74" s="36"/>
      <c r="AP74" s="13"/>
    </row>
    <row r="75">
      <c r="O75" s="36"/>
      <c r="AP75" s="13"/>
    </row>
    <row r="76">
      <c r="O76" s="36"/>
      <c r="AP76" s="13"/>
    </row>
    <row r="77">
      <c r="O77" s="36"/>
      <c r="AP77" s="13"/>
    </row>
    <row r="78">
      <c r="O78" s="36"/>
      <c r="AP78" s="13"/>
    </row>
    <row r="79">
      <c r="O79" s="36"/>
      <c r="AP79" s="13"/>
    </row>
    <row r="80">
      <c r="O80" s="36"/>
      <c r="AP80" s="13"/>
    </row>
    <row r="81">
      <c r="O81" s="36"/>
      <c r="AP81" s="13"/>
    </row>
    <row r="82">
      <c r="O82" s="36"/>
      <c r="AP82" s="13"/>
    </row>
    <row r="83">
      <c r="O83" s="36"/>
      <c r="AP83" s="13"/>
    </row>
    <row r="84">
      <c r="O84" s="36"/>
      <c r="AP84" s="13"/>
    </row>
    <row r="85">
      <c r="O85" s="36"/>
      <c r="AP85" s="13"/>
    </row>
    <row r="86">
      <c r="O86" s="36"/>
      <c r="AP86" s="13"/>
    </row>
    <row r="87">
      <c r="O87" s="36"/>
      <c r="AP87" s="13"/>
    </row>
    <row r="88">
      <c r="O88" s="36"/>
      <c r="AP88" s="13"/>
    </row>
    <row r="89">
      <c r="O89" s="36"/>
      <c r="AP89" s="13"/>
    </row>
    <row r="90">
      <c r="O90" s="36"/>
      <c r="AP90" s="13"/>
    </row>
    <row r="91">
      <c r="O91" s="36"/>
      <c r="AP91" s="13"/>
    </row>
    <row r="92">
      <c r="O92" s="36"/>
      <c r="AP92" s="13"/>
    </row>
    <row r="93">
      <c r="O93" s="36"/>
      <c r="AP93" s="13"/>
    </row>
    <row r="94">
      <c r="O94" s="36"/>
      <c r="AP94" s="13"/>
    </row>
    <row r="95">
      <c r="O95" s="36"/>
      <c r="AP95" s="13"/>
    </row>
    <row r="96">
      <c r="O96" s="36"/>
      <c r="AP96" s="13"/>
    </row>
    <row r="97">
      <c r="O97" s="36"/>
      <c r="AP97" s="13"/>
    </row>
    <row r="98">
      <c r="O98" s="36"/>
      <c r="AP98" s="13"/>
    </row>
    <row r="99">
      <c r="O99" s="36"/>
      <c r="AP99" s="13"/>
    </row>
    <row r="100">
      <c r="O100" s="36"/>
      <c r="AP100" s="13"/>
    </row>
    <row r="101">
      <c r="O101" s="36"/>
      <c r="AP101" s="13"/>
    </row>
    <row r="102">
      <c r="O102" s="36"/>
      <c r="AP102" s="13"/>
    </row>
    <row r="103">
      <c r="O103" s="36"/>
      <c r="AP103" s="13"/>
    </row>
    <row r="104">
      <c r="O104" s="36"/>
      <c r="AP104" s="13"/>
    </row>
    <row r="105">
      <c r="O105" s="36"/>
      <c r="AP105" s="13"/>
    </row>
    <row r="106">
      <c r="O106" s="36"/>
      <c r="AP106" s="13"/>
    </row>
    <row r="107">
      <c r="O107" s="36"/>
      <c r="AP107" s="13"/>
    </row>
    <row r="108">
      <c r="O108" s="36"/>
      <c r="AP108" s="13"/>
    </row>
    <row r="109">
      <c r="O109" s="36"/>
      <c r="AP109" s="13"/>
    </row>
    <row r="110">
      <c r="O110" s="36"/>
      <c r="AP110" s="13"/>
    </row>
    <row r="111">
      <c r="O111" s="36"/>
      <c r="AP111" s="13"/>
    </row>
    <row r="112">
      <c r="O112" s="36"/>
      <c r="AP112" s="13"/>
    </row>
    <row r="113">
      <c r="O113" s="36"/>
      <c r="AP113" s="13"/>
    </row>
    <row r="114">
      <c r="O114" s="36"/>
      <c r="AP114" s="13"/>
    </row>
    <row r="115">
      <c r="O115" s="36"/>
      <c r="AP115" s="13"/>
    </row>
    <row r="116">
      <c r="O116" s="36"/>
      <c r="AP116" s="13"/>
    </row>
    <row r="117">
      <c r="O117" s="36"/>
      <c r="AP117" s="13"/>
    </row>
    <row r="118">
      <c r="O118" s="36"/>
      <c r="AP118" s="13"/>
    </row>
    <row r="119">
      <c r="O119" s="36"/>
      <c r="AP119" s="13"/>
    </row>
    <row r="120">
      <c r="O120" s="36"/>
      <c r="AP120" s="13"/>
    </row>
    <row r="121">
      <c r="O121" s="36"/>
      <c r="AP121" s="13"/>
    </row>
    <row r="122">
      <c r="O122" s="36"/>
      <c r="AP122" s="13"/>
    </row>
    <row r="123">
      <c r="O123" s="36"/>
      <c r="AP123" s="13"/>
    </row>
    <row r="124">
      <c r="O124" s="36"/>
      <c r="AP124" s="13"/>
    </row>
    <row r="125">
      <c r="O125" s="36"/>
      <c r="AP125" s="13"/>
    </row>
    <row r="126">
      <c r="O126" s="36"/>
      <c r="AP126" s="13"/>
    </row>
    <row r="127">
      <c r="O127" s="36"/>
      <c r="AP127" s="13"/>
    </row>
    <row r="128">
      <c r="O128" s="36"/>
      <c r="AP128" s="13"/>
    </row>
    <row r="129">
      <c r="O129" s="36"/>
      <c r="AP129" s="13"/>
    </row>
    <row r="130">
      <c r="O130" s="36"/>
      <c r="AP130" s="13"/>
    </row>
    <row r="131">
      <c r="O131" s="36"/>
      <c r="AP131" s="13"/>
    </row>
    <row r="132">
      <c r="O132" s="36"/>
      <c r="AP132" s="13"/>
    </row>
    <row r="133">
      <c r="O133" s="36"/>
      <c r="AP133" s="13"/>
    </row>
    <row r="134">
      <c r="O134" s="36"/>
      <c r="AP134" s="13"/>
    </row>
    <row r="135">
      <c r="O135" s="36"/>
      <c r="AP135" s="13"/>
    </row>
    <row r="136">
      <c r="O136" s="36"/>
      <c r="AP136" s="13"/>
    </row>
    <row r="137">
      <c r="O137" s="36"/>
      <c r="AP137" s="13"/>
    </row>
    <row r="138">
      <c r="O138" s="36"/>
      <c r="AP138" s="13"/>
    </row>
    <row r="139">
      <c r="O139" s="36"/>
      <c r="AP139" s="13"/>
    </row>
    <row r="140">
      <c r="O140" s="36"/>
      <c r="AP140" s="13"/>
    </row>
    <row r="141">
      <c r="O141" s="36"/>
      <c r="AP141" s="13"/>
    </row>
    <row r="142">
      <c r="O142" s="36"/>
      <c r="AP142" s="13"/>
    </row>
    <row r="143">
      <c r="O143" s="36"/>
      <c r="AP143" s="13"/>
    </row>
    <row r="144">
      <c r="O144" s="36"/>
      <c r="AP144" s="13"/>
    </row>
    <row r="145">
      <c r="O145" s="36"/>
      <c r="AP145" s="13"/>
    </row>
    <row r="146">
      <c r="O146" s="36"/>
      <c r="AP146" s="13"/>
    </row>
    <row r="147">
      <c r="O147" s="36"/>
      <c r="AP147" s="13"/>
    </row>
    <row r="148">
      <c r="O148" s="36"/>
      <c r="AP148" s="13"/>
    </row>
    <row r="149">
      <c r="O149" s="36"/>
      <c r="AP149" s="13"/>
    </row>
    <row r="150">
      <c r="O150" s="36"/>
      <c r="AP150" s="13"/>
    </row>
    <row r="151">
      <c r="O151" s="36"/>
      <c r="AP151" s="13"/>
    </row>
    <row r="152">
      <c r="O152" s="36"/>
      <c r="AP152" s="13"/>
    </row>
    <row r="153">
      <c r="O153" s="36"/>
      <c r="AP153" s="13"/>
    </row>
    <row r="154">
      <c r="O154" s="36"/>
      <c r="AP154" s="13"/>
    </row>
    <row r="155">
      <c r="O155" s="36"/>
      <c r="AP155" s="13"/>
    </row>
    <row r="156">
      <c r="O156" s="36"/>
      <c r="AP156" s="13"/>
    </row>
    <row r="157">
      <c r="O157" s="36"/>
      <c r="AP157" s="13"/>
    </row>
    <row r="158">
      <c r="O158" s="36"/>
      <c r="AP158" s="13"/>
    </row>
    <row r="159">
      <c r="O159" s="36"/>
      <c r="AP159" s="13"/>
    </row>
    <row r="160">
      <c r="O160" s="36"/>
      <c r="AP160" s="13"/>
    </row>
    <row r="161">
      <c r="O161" s="36"/>
      <c r="AP161" s="13"/>
    </row>
    <row r="162">
      <c r="O162" s="36"/>
      <c r="AP162" s="13"/>
    </row>
    <row r="163">
      <c r="O163" s="36"/>
      <c r="AP163" s="13"/>
    </row>
    <row r="164">
      <c r="O164" s="36"/>
      <c r="AP164" s="13"/>
    </row>
    <row r="165">
      <c r="O165" s="36"/>
      <c r="AP165" s="13"/>
    </row>
    <row r="166">
      <c r="O166" s="36"/>
      <c r="AP166" s="13"/>
    </row>
    <row r="167">
      <c r="O167" s="36"/>
      <c r="AP167" s="13"/>
    </row>
    <row r="168">
      <c r="O168" s="36"/>
      <c r="AP168" s="13"/>
    </row>
    <row r="169">
      <c r="O169" s="36"/>
      <c r="AP169" s="13"/>
    </row>
    <row r="170">
      <c r="O170" s="36"/>
      <c r="AP170" s="13"/>
    </row>
    <row r="171">
      <c r="O171" s="36"/>
      <c r="AP171" s="13"/>
    </row>
    <row r="172">
      <c r="O172" s="36"/>
      <c r="AP172" s="13"/>
    </row>
    <row r="173">
      <c r="O173" s="36"/>
      <c r="AP173" s="13"/>
    </row>
    <row r="174">
      <c r="O174" s="36"/>
      <c r="AP174" s="13"/>
    </row>
    <row r="175">
      <c r="O175" s="36"/>
      <c r="AP175" s="13"/>
    </row>
    <row r="176">
      <c r="O176" s="36"/>
      <c r="AP176" s="13"/>
    </row>
    <row r="177">
      <c r="O177" s="36"/>
      <c r="AP177" s="13"/>
    </row>
    <row r="178">
      <c r="O178" s="36"/>
      <c r="AP178" s="13"/>
    </row>
    <row r="179">
      <c r="O179" s="36"/>
      <c r="AP179" s="13"/>
    </row>
    <row r="180">
      <c r="O180" s="36"/>
      <c r="AP180" s="13"/>
    </row>
    <row r="181">
      <c r="O181" s="36"/>
      <c r="AP181" s="13"/>
    </row>
    <row r="182">
      <c r="O182" s="36"/>
      <c r="AP182" s="13"/>
    </row>
    <row r="183">
      <c r="O183" s="36"/>
      <c r="AP183" s="13"/>
    </row>
    <row r="184">
      <c r="O184" s="36"/>
      <c r="AP184" s="13"/>
    </row>
    <row r="185">
      <c r="O185" s="36"/>
      <c r="AP185" s="13"/>
    </row>
    <row r="186">
      <c r="O186" s="36"/>
      <c r="AP186" s="13"/>
    </row>
    <row r="187">
      <c r="O187" s="36"/>
      <c r="AP187" s="13"/>
    </row>
    <row r="188">
      <c r="O188" s="36"/>
      <c r="AP188" s="13"/>
    </row>
    <row r="189">
      <c r="O189" s="36"/>
      <c r="AP189" s="13"/>
    </row>
    <row r="190">
      <c r="O190" s="36"/>
      <c r="AP190" s="13"/>
    </row>
    <row r="191">
      <c r="O191" s="36"/>
      <c r="AP191" s="13"/>
    </row>
    <row r="192">
      <c r="O192" s="36"/>
      <c r="AP192" s="13"/>
    </row>
    <row r="193">
      <c r="O193" s="36"/>
      <c r="AP193" s="13"/>
    </row>
    <row r="194">
      <c r="O194" s="36"/>
      <c r="AP194" s="13"/>
    </row>
    <row r="195">
      <c r="O195" s="36"/>
      <c r="AP195" s="13"/>
    </row>
    <row r="196">
      <c r="O196" s="36"/>
      <c r="AP196" s="13"/>
    </row>
    <row r="197">
      <c r="O197" s="36"/>
      <c r="AP197" s="13"/>
    </row>
    <row r="198">
      <c r="O198" s="36"/>
      <c r="AP198" s="13"/>
    </row>
    <row r="199">
      <c r="O199" s="36"/>
      <c r="AP199" s="13"/>
    </row>
    <row r="200">
      <c r="O200" s="36"/>
      <c r="AP200" s="13"/>
    </row>
    <row r="201">
      <c r="O201" s="36"/>
      <c r="AP201" s="13"/>
    </row>
    <row r="202">
      <c r="O202" s="36"/>
      <c r="AP202" s="13"/>
    </row>
    <row r="203">
      <c r="O203" s="36"/>
      <c r="AP203" s="13"/>
    </row>
    <row r="204">
      <c r="O204" s="36"/>
      <c r="AP204" s="13"/>
    </row>
    <row r="205">
      <c r="O205" s="36"/>
      <c r="AP205" s="13"/>
    </row>
    <row r="206">
      <c r="O206" s="36"/>
      <c r="AP206" s="13"/>
    </row>
    <row r="207">
      <c r="O207" s="36"/>
      <c r="AP207" s="13"/>
    </row>
    <row r="208">
      <c r="O208" s="36"/>
      <c r="AP208" s="13"/>
    </row>
    <row r="209">
      <c r="O209" s="36"/>
      <c r="AP209" s="13"/>
    </row>
    <row r="210">
      <c r="O210" s="36"/>
      <c r="AP210" s="13"/>
    </row>
    <row r="211">
      <c r="O211" s="36"/>
      <c r="AP211" s="13"/>
    </row>
    <row r="212">
      <c r="O212" s="36"/>
      <c r="AP212" s="13"/>
    </row>
    <row r="213">
      <c r="O213" s="36"/>
      <c r="AP213" s="13"/>
    </row>
    <row r="214">
      <c r="O214" s="36"/>
      <c r="AP214" s="13"/>
    </row>
    <row r="215">
      <c r="O215" s="36"/>
      <c r="AP215" s="13"/>
    </row>
    <row r="216">
      <c r="O216" s="36"/>
      <c r="AP216" s="13"/>
    </row>
    <row r="217">
      <c r="O217" s="36"/>
      <c r="AP217" s="13"/>
    </row>
    <row r="218">
      <c r="O218" s="36"/>
      <c r="AP218" s="13"/>
    </row>
    <row r="219">
      <c r="O219" s="36"/>
      <c r="AP219" s="13"/>
    </row>
    <row r="220">
      <c r="O220" s="36"/>
      <c r="AP220" s="13"/>
    </row>
    <row r="221">
      <c r="O221" s="36"/>
      <c r="AP221" s="13"/>
    </row>
    <row r="222">
      <c r="O222" s="36"/>
      <c r="AP222" s="13"/>
    </row>
    <row r="223">
      <c r="O223" s="36"/>
      <c r="AP223" s="13"/>
    </row>
    <row r="224">
      <c r="O224" s="36"/>
      <c r="AP224" s="13"/>
    </row>
    <row r="225">
      <c r="O225" s="36"/>
      <c r="AP225" s="13"/>
    </row>
    <row r="226">
      <c r="O226" s="36"/>
      <c r="AP226" s="13"/>
    </row>
    <row r="227">
      <c r="O227" s="36"/>
      <c r="AP227" s="13"/>
    </row>
    <row r="228">
      <c r="O228" s="36"/>
      <c r="AP228" s="13"/>
    </row>
    <row r="229">
      <c r="O229" s="36"/>
      <c r="AP229" s="13"/>
    </row>
    <row r="230">
      <c r="O230" s="36"/>
      <c r="AP230" s="13"/>
    </row>
    <row r="231">
      <c r="O231" s="36"/>
      <c r="AP231" s="13"/>
    </row>
    <row r="232">
      <c r="O232" s="36"/>
      <c r="AP232" s="13"/>
    </row>
    <row r="233">
      <c r="O233" s="36"/>
      <c r="AP233" s="13"/>
    </row>
    <row r="234">
      <c r="O234" s="36"/>
      <c r="AP234" s="13"/>
    </row>
    <row r="235">
      <c r="O235" s="36"/>
      <c r="AP235" s="13"/>
    </row>
    <row r="236">
      <c r="O236" s="36"/>
      <c r="AP236" s="13"/>
    </row>
    <row r="237">
      <c r="O237" s="36"/>
      <c r="AP237" s="13"/>
    </row>
    <row r="238">
      <c r="O238" s="36"/>
      <c r="AP238" s="13"/>
    </row>
    <row r="239">
      <c r="O239" s="36"/>
      <c r="AP239" s="13"/>
    </row>
    <row r="240">
      <c r="O240" s="36"/>
      <c r="AP240" s="13"/>
    </row>
    <row r="241">
      <c r="O241" s="36"/>
      <c r="AP241" s="13"/>
    </row>
    <row r="242">
      <c r="O242" s="36"/>
      <c r="AP242" s="13"/>
    </row>
    <row r="243">
      <c r="O243" s="36"/>
      <c r="AP243" s="13"/>
    </row>
    <row r="244">
      <c r="O244" s="36"/>
      <c r="AP244" s="13"/>
    </row>
    <row r="245">
      <c r="O245" s="36"/>
      <c r="AP245" s="13"/>
    </row>
    <row r="246">
      <c r="O246" s="36"/>
      <c r="AP246" s="13"/>
    </row>
    <row r="247">
      <c r="O247" s="36"/>
      <c r="AP247" s="13"/>
    </row>
    <row r="248">
      <c r="O248" s="36"/>
      <c r="AP248" s="13"/>
    </row>
    <row r="249">
      <c r="O249" s="36"/>
      <c r="AP249" s="13"/>
    </row>
    <row r="250">
      <c r="O250" s="36"/>
      <c r="AP250" s="13"/>
    </row>
    <row r="251">
      <c r="O251" s="36"/>
      <c r="AP251" s="13"/>
    </row>
    <row r="252">
      <c r="O252" s="36"/>
      <c r="AP252" s="13"/>
    </row>
    <row r="253">
      <c r="O253" s="36"/>
      <c r="AP253" s="13"/>
    </row>
    <row r="254">
      <c r="O254" s="36"/>
      <c r="AP254" s="13"/>
    </row>
    <row r="255">
      <c r="O255" s="36"/>
      <c r="AP255" s="13"/>
    </row>
    <row r="256">
      <c r="O256" s="36"/>
      <c r="AP256" s="13"/>
    </row>
    <row r="257">
      <c r="O257" s="36"/>
      <c r="AP257" s="13"/>
    </row>
    <row r="258">
      <c r="O258" s="36"/>
      <c r="AP258" s="13"/>
    </row>
    <row r="259">
      <c r="O259" s="36"/>
      <c r="AP259" s="13"/>
    </row>
    <row r="260">
      <c r="O260" s="36"/>
      <c r="AP260" s="13"/>
    </row>
    <row r="261">
      <c r="O261" s="36"/>
      <c r="AP261" s="13"/>
    </row>
    <row r="262">
      <c r="O262" s="36"/>
      <c r="AP262" s="13"/>
    </row>
    <row r="263">
      <c r="O263" s="36"/>
      <c r="AP263" s="13"/>
    </row>
    <row r="264">
      <c r="O264" s="36"/>
      <c r="AP264" s="13"/>
    </row>
    <row r="265">
      <c r="O265" s="36"/>
      <c r="AP265" s="13"/>
    </row>
    <row r="266">
      <c r="O266" s="36"/>
      <c r="AP266" s="13"/>
    </row>
    <row r="267">
      <c r="O267" s="36"/>
      <c r="AP267" s="13"/>
    </row>
    <row r="268">
      <c r="O268" s="36"/>
      <c r="AP268" s="13"/>
    </row>
    <row r="269">
      <c r="O269" s="36"/>
      <c r="AP269" s="13"/>
    </row>
    <row r="270">
      <c r="O270" s="36"/>
      <c r="AP270" s="13"/>
    </row>
    <row r="271">
      <c r="O271" s="36"/>
      <c r="AP271" s="13"/>
    </row>
    <row r="272">
      <c r="O272" s="36"/>
      <c r="AP272" s="13"/>
    </row>
    <row r="273">
      <c r="O273" s="36"/>
      <c r="AP273" s="13"/>
    </row>
    <row r="274">
      <c r="O274" s="36"/>
      <c r="AP274" s="13"/>
    </row>
    <row r="275">
      <c r="O275" s="36"/>
      <c r="AP275" s="13"/>
    </row>
    <row r="276">
      <c r="O276" s="36"/>
      <c r="AP276" s="13"/>
    </row>
    <row r="277">
      <c r="O277" s="36"/>
      <c r="AP277" s="13"/>
    </row>
    <row r="278">
      <c r="O278" s="36"/>
      <c r="AP278" s="13"/>
    </row>
    <row r="279">
      <c r="O279" s="36"/>
      <c r="AP279" s="13"/>
    </row>
    <row r="280">
      <c r="O280" s="36"/>
      <c r="AP280" s="13"/>
    </row>
    <row r="281">
      <c r="O281" s="36"/>
      <c r="AP281" s="13"/>
    </row>
    <row r="282">
      <c r="O282" s="36"/>
      <c r="AP282" s="13"/>
    </row>
    <row r="283">
      <c r="O283" s="36"/>
      <c r="AP283" s="13"/>
    </row>
    <row r="284">
      <c r="O284" s="36"/>
      <c r="AP284" s="13"/>
    </row>
    <row r="285">
      <c r="O285" s="36"/>
      <c r="AP285" s="13"/>
    </row>
    <row r="286">
      <c r="O286" s="36"/>
      <c r="AP286" s="13"/>
    </row>
    <row r="287">
      <c r="O287" s="36"/>
      <c r="AP287" s="13"/>
    </row>
    <row r="288">
      <c r="O288" s="36"/>
      <c r="AP288" s="13"/>
    </row>
    <row r="289">
      <c r="O289" s="36"/>
      <c r="AP289" s="13"/>
    </row>
    <row r="290">
      <c r="O290" s="36"/>
      <c r="AP290" s="13"/>
    </row>
    <row r="291">
      <c r="O291" s="36"/>
      <c r="AP291" s="13"/>
    </row>
    <row r="292">
      <c r="O292" s="36"/>
      <c r="AP292" s="13"/>
    </row>
    <row r="293">
      <c r="O293" s="36"/>
      <c r="AP293" s="13"/>
    </row>
    <row r="294">
      <c r="O294" s="36"/>
      <c r="AP294" s="13"/>
    </row>
    <row r="295">
      <c r="O295" s="36"/>
      <c r="AP295" s="13"/>
    </row>
    <row r="296">
      <c r="O296" s="36"/>
      <c r="AP296" s="13"/>
    </row>
    <row r="297">
      <c r="O297" s="36"/>
      <c r="AP297" s="13"/>
    </row>
    <row r="298">
      <c r="O298" s="36"/>
      <c r="AP298" s="13"/>
    </row>
    <row r="299">
      <c r="O299" s="36"/>
      <c r="AP299" s="13"/>
    </row>
    <row r="300">
      <c r="O300" s="36"/>
      <c r="AP300" s="13"/>
    </row>
    <row r="301">
      <c r="O301" s="36"/>
      <c r="AP301" s="13"/>
    </row>
    <row r="302">
      <c r="O302" s="36"/>
      <c r="AP302" s="13"/>
    </row>
    <row r="303">
      <c r="O303" s="36"/>
      <c r="AP303" s="13"/>
    </row>
    <row r="304">
      <c r="O304" s="36"/>
      <c r="AP304" s="13"/>
    </row>
    <row r="305">
      <c r="O305" s="36"/>
      <c r="AP305" s="13"/>
    </row>
    <row r="306">
      <c r="O306" s="36"/>
      <c r="AP306" s="13"/>
    </row>
    <row r="307">
      <c r="O307" s="36"/>
      <c r="AP307" s="13"/>
    </row>
    <row r="308">
      <c r="O308" s="36"/>
      <c r="AP308" s="13"/>
    </row>
    <row r="309">
      <c r="O309" s="36"/>
      <c r="AP309" s="13"/>
    </row>
    <row r="310">
      <c r="O310" s="36"/>
      <c r="AP310" s="13"/>
    </row>
    <row r="311">
      <c r="O311" s="36"/>
      <c r="AP311" s="13"/>
    </row>
    <row r="312">
      <c r="O312" s="36"/>
      <c r="AP312" s="13"/>
    </row>
    <row r="313">
      <c r="O313" s="36"/>
      <c r="AP313" s="13"/>
    </row>
    <row r="314">
      <c r="O314" s="36"/>
      <c r="AP314" s="13"/>
    </row>
    <row r="315">
      <c r="O315" s="36"/>
      <c r="AP315" s="13"/>
    </row>
    <row r="316">
      <c r="O316" s="36"/>
      <c r="AP316" s="13"/>
    </row>
    <row r="317">
      <c r="O317" s="36"/>
      <c r="AP317" s="13"/>
    </row>
    <row r="318">
      <c r="O318" s="36"/>
      <c r="AP318" s="13"/>
    </row>
    <row r="319">
      <c r="O319" s="36"/>
      <c r="AP319" s="13"/>
    </row>
    <row r="320">
      <c r="O320" s="36"/>
      <c r="AP320" s="13"/>
    </row>
    <row r="321">
      <c r="O321" s="36"/>
      <c r="AP321" s="13"/>
    </row>
    <row r="322">
      <c r="O322" s="36"/>
      <c r="AP322" s="13"/>
    </row>
    <row r="323">
      <c r="O323" s="36"/>
      <c r="AP323" s="13"/>
    </row>
    <row r="324">
      <c r="O324" s="36"/>
      <c r="AP324" s="13"/>
    </row>
    <row r="325">
      <c r="O325" s="36"/>
      <c r="AP325" s="13"/>
    </row>
    <row r="326">
      <c r="O326" s="36"/>
      <c r="AP326" s="13"/>
    </row>
    <row r="327">
      <c r="O327" s="36"/>
      <c r="AP327" s="13"/>
    </row>
    <row r="328">
      <c r="O328" s="36"/>
      <c r="AP328" s="13"/>
    </row>
    <row r="329">
      <c r="O329" s="36"/>
      <c r="AP329" s="13"/>
    </row>
    <row r="330">
      <c r="O330" s="36"/>
      <c r="AP330" s="13"/>
    </row>
    <row r="331">
      <c r="O331" s="36"/>
      <c r="AP331" s="13"/>
    </row>
    <row r="332">
      <c r="O332" s="36"/>
      <c r="AP332" s="13"/>
    </row>
    <row r="333">
      <c r="O333" s="36"/>
      <c r="AP333" s="13"/>
    </row>
    <row r="334">
      <c r="O334" s="36"/>
      <c r="AP334" s="13"/>
    </row>
    <row r="335">
      <c r="O335" s="36"/>
      <c r="AP335" s="13"/>
    </row>
    <row r="336">
      <c r="O336" s="36"/>
      <c r="AP336" s="13"/>
    </row>
    <row r="337">
      <c r="O337" s="36"/>
      <c r="AP337" s="13"/>
    </row>
    <row r="338">
      <c r="O338" s="36"/>
      <c r="AP338" s="13"/>
    </row>
    <row r="339">
      <c r="O339" s="36"/>
      <c r="AP339" s="13"/>
    </row>
    <row r="340">
      <c r="O340" s="36"/>
      <c r="AP340" s="13"/>
    </row>
    <row r="341">
      <c r="O341" s="36"/>
      <c r="AP341" s="13"/>
    </row>
    <row r="342">
      <c r="O342" s="36"/>
      <c r="AP342" s="13"/>
    </row>
    <row r="343">
      <c r="O343" s="36"/>
      <c r="AP343" s="13"/>
    </row>
    <row r="344">
      <c r="O344" s="36"/>
      <c r="AP344" s="13"/>
    </row>
    <row r="345">
      <c r="O345" s="36"/>
      <c r="AP345" s="13"/>
    </row>
    <row r="346">
      <c r="O346" s="36"/>
      <c r="AP346" s="13"/>
    </row>
    <row r="347">
      <c r="O347" s="36"/>
      <c r="AP347" s="13"/>
    </row>
    <row r="348">
      <c r="O348" s="36"/>
      <c r="AP348" s="13"/>
    </row>
    <row r="349">
      <c r="O349" s="36"/>
      <c r="AP349" s="13"/>
    </row>
    <row r="350">
      <c r="O350" s="36"/>
      <c r="AP350" s="13"/>
    </row>
    <row r="351">
      <c r="O351" s="36"/>
      <c r="AP351" s="13"/>
    </row>
    <row r="352">
      <c r="O352" s="36"/>
      <c r="AP352" s="13"/>
    </row>
    <row r="353">
      <c r="O353" s="36"/>
      <c r="AP353" s="13"/>
    </row>
    <row r="354">
      <c r="O354" s="36"/>
      <c r="AP354" s="13"/>
    </row>
    <row r="355">
      <c r="O355" s="36"/>
      <c r="AP355" s="13"/>
    </row>
    <row r="356">
      <c r="O356" s="36"/>
      <c r="AP356" s="13"/>
    </row>
    <row r="357">
      <c r="O357" s="36"/>
      <c r="AP357" s="13"/>
    </row>
    <row r="358">
      <c r="O358" s="36"/>
      <c r="AP358" s="13"/>
    </row>
    <row r="359">
      <c r="O359" s="36"/>
      <c r="AP359" s="13"/>
    </row>
    <row r="360">
      <c r="O360" s="36"/>
      <c r="AP360" s="13"/>
    </row>
    <row r="361">
      <c r="O361" s="36"/>
      <c r="AP361" s="13"/>
    </row>
    <row r="362">
      <c r="O362" s="36"/>
      <c r="AP362" s="13"/>
    </row>
    <row r="363">
      <c r="O363" s="36"/>
      <c r="AP363" s="13"/>
    </row>
    <row r="364">
      <c r="O364" s="36"/>
      <c r="AP364" s="13"/>
    </row>
    <row r="365">
      <c r="O365" s="36"/>
      <c r="AP365" s="13"/>
    </row>
    <row r="366">
      <c r="O366" s="36"/>
      <c r="AP366" s="13"/>
    </row>
    <row r="367">
      <c r="O367" s="36"/>
      <c r="AP367" s="13"/>
    </row>
    <row r="368">
      <c r="O368" s="36"/>
      <c r="AP368" s="13"/>
    </row>
    <row r="369">
      <c r="O369" s="36"/>
      <c r="AP369" s="13"/>
    </row>
    <row r="370">
      <c r="O370" s="36"/>
      <c r="AP370" s="13"/>
    </row>
    <row r="371">
      <c r="O371" s="36"/>
      <c r="AP371" s="13"/>
    </row>
    <row r="372">
      <c r="O372" s="36"/>
      <c r="AP372" s="13"/>
    </row>
    <row r="373">
      <c r="O373" s="36"/>
      <c r="AP373" s="13"/>
    </row>
    <row r="374">
      <c r="O374" s="36"/>
      <c r="AP374" s="13"/>
    </row>
    <row r="375">
      <c r="O375" s="36"/>
      <c r="AP375" s="13"/>
    </row>
    <row r="376">
      <c r="O376" s="36"/>
      <c r="AP376" s="13"/>
    </row>
    <row r="377">
      <c r="O377" s="36"/>
      <c r="AP377" s="13"/>
    </row>
    <row r="378">
      <c r="O378" s="36"/>
      <c r="AP378" s="13"/>
    </row>
    <row r="379">
      <c r="O379" s="36"/>
      <c r="AP379" s="13"/>
    </row>
    <row r="380">
      <c r="O380" s="36"/>
      <c r="AP380" s="13"/>
    </row>
    <row r="381">
      <c r="O381" s="36"/>
      <c r="AP381" s="13"/>
    </row>
    <row r="382">
      <c r="O382" s="36"/>
      <c r="AP382" s="13"/>
    </row>
    <row r="383">
      <c r="O383" s="36"/>
      <c r="AP383" s="13"/>
    </row>
    <row r="384">
      <c r="O384" s="36"/>
      <c r="AP384" s="13"/>
    </row>
    <row r="385">
      <c r="O385" s="36"/>
      <c r="AP385" s="13"/>
    </row>
    <row r="386">
      <c r="O386" s="36"/>
      <c r="AP386" s="13"/>
    </row>
    <row r="387">
      <c r="O387" s="36"/>
      <c r="AP387" s="13"/>
    </row>
    <row r="388">
      <c r="O388" s="36"/>
      <c r="AP388" s="13"/>
    </row>
    <row r="389">
      <c r="O389" s="36"/>
      <c r="AP389" s="13"/>
    </row>
    <row r="390">
      <c r="O390" s="36"/>
      <c r="AP390" s="13"/>
    </row>
    <row r="391">
      <c r="O391" s="36"/>
      <c r="AP391" s="13"/>
    </row>
    <row r="392">
      <c r="O392" s="36"/>
      <c r="AP392" s="13"/>
    </row>
    <row r="393">
      <c r="O393" s="36"/>
      <c r="AP393" s="13"/>
    </row>
    <row r="394">
      <c r="O394" s="36"/>
      <c r="AP394" s="13"/>
    </row>
    <row r="395">
      <c r="O395" s="36"/>
      <c r="AP395" s="13"/>
    </row>
    <row r="396">
      <c r="O396" s="36"/>
      <c r="AP396" s="13"/>
    </row>
    <row r="397">
      <c r="O397" s="36"/>
      <c r="AP397" s="13"/>
    </row>
    <row r="398">
      <c r="O398" s="36"/>
      <c r="AP398" s="13"/>
    </row>
    <row r="399">
      <c r="O399" s="36"/>
      <c r="AP399" s="13"/>
    </row>
    <row r="400">
      <c r="O400" s="36"/>
      <c r="AP400" s="13"/>
    </row>
    <row r="401">
      <c r="O401" s="36"/>
      <c r="AP401" s="13"/>
    </row>
    <row r="402">
      <c r="O402" s="36"/>
      <c r="AP402" s="13"/>
    </row>
    <row r="403">
      <c r="O403" s="36"/>
      <c r="AP403" s="13"/>
    </row>
    <row r="404">
      <c r="O404" s="36"/>
      <c r="AP404" s="13"/>
    </row>
    <row r="405">
      <c r="O405" s="36"/>
      <c r="AP405" s="13"/>
    </row>
    <row r="406">
      <c r="O406" s="36"/>
      <c r="AP406" s="13"/>
    </row>
    <row r="407">
      <c r="O407" s="36"/>
      <c r="AP407" s="13"/>
    </row>
    <row r="408">
      <c r="O408" s="36"/>
      <c r="AP408" s="13"/>
    </row>
    <row r="409">
      <c r="O409" s="36"/>
      <c r="AP409" s="13"/>
    </row>
    <row r="410">
      <c r="O410" s="36"/>
      <c r="AP410" s="13"/>
    </row>
    <row r="411">
      <c r="O411" s="36"/>
      <c r="AP411" s="13"/>
    </row>
    <row r="412">
      <c r="O412" s="36"/>
      <c r="AP412" s="13"/>
    </row>
    <row r="413">
      <c r="O413" s="36"/>
      <c r="AP413" s="13"/>
    </row>
    <row r="414">
      <c r="O414" s="36"/>
      <c r="AP414" s="13"/>
    </row>
    <row r="415">
      <c r="O415" s="36"/>
      <c r="AP415" s="13"/>
    </row>
    <row r="416">
      <c r="O416" s="36"/>
      <c r="AP416" s="13"/>
    </row>
    <row r="417">
      <c r="O417" s="36"/>
      <c r="AP417" s="13"/>
    </row>
    <row r="418">
      <c r="O418" s="36"/>
      <c r="AP418" s="13"/>
    </row>
    <row r="419">
      <c r="O419" s="36"/>
      <c r="AP419" s="13"/>
    </row>
    <row r="420">
      <c r="O420" s="36"/>
      <c r="AP420" s="13"/>
    </row>
    <row r="421">
      <c r="O421" s="36"/>
      <c r="AP421" s="13"/>
    </row>
    <row r="422">
      <c r="O422" s="36"/>
      <c r="AP422" s="13"/>
    </row>
    <row r="423">
      <c r="O423" s="36"/>
      <c r="AP423" s="13"/>
    </row>
    <row r="424">
      <c r="O424" s="36"/>
      <c r="AP424" s="13"/>
    </row>
    <row r="425">
      <c r="O425" s="36"/>
      <c r="AP425" s="13"/>
    </row>
    <row r="426">
      <c r="O426" s="36"/>
      <c r="AP426" s="13"/>
    </row>
    <row r="427">
      <c r="O427" s="36"/>
      <c r="AP427" s="13"/>
    </row>
    <row r="428">
      <c r="O428" s="36"/>
      <c r="AP428" s="13"/>
    </row>
    <row r="429">
      <c r="O429" s="36"/>
      <c r="AP429" s="13"/>
    </row>
    <row r="430">
      <c r="O430" s="36"/>
      <c r="AP430" s="13"/>
    </row>
    <row r="431">
      <c r="O431" s="36"/>
      <c r="AP431" s="13"/>
    </row>
    <row r="432">
      <c r="O432" s="36"/>
      <c r="AP432" s="13"/>
    </row>
    <row r="433">
      <c r="O433" s="36"/>
      <c r="AP433" s="13"/>
    </row>
    <row r="434">
      <c r="O434" s="36"/>
      <c r="AP434" s="13"/>
    </row>
    <row r="435">
      <c r="O435" s="36"/>
      <c r="AP435" s="13"/>
    </row>
    <row r="436">
      <c r="O436" s="36"/>
      <c r="AP436" s="13"/>
    </row>
    <row r="437">
      <c r="O437" s="36"/>
      <c r="AP437" s="13"/>
    </row>
    <row r="438">
      <c r="O438" s="36"/>
      <c r="AP438" s="13"/>
    </row>
    <row r="439">
      <c r="O439" s="36"/>
      <c r="AP439" s="13"/>
    </row>
    <row r="440">
      <c r="O440" s="36"/>
      <c r="AP440" s="13"/>
    </row>
    <row r="441">
      <c r="O441" s="36"/>
      <c r="AP441" s="13"/>
    </row>
    <row r="442">
      <c r="O442" s="36"/>
      <c r="AP442" s="13"/>
    </row>
    <row r="443">
      <c r="O443" s="36"/>
      <c r="AP443" s="13"/>
    </row>
    <row r="444">
      <c r="O444" s="36"/>
      <c r="AP444" s="13"/>
    </row>
    <row r="445">
      <c r="O445" s="36"/>
      <c r="AP445" s="13"/>
    </row>
    <row r="446">
      <c r="O446" s="36"/>
      <c r="AP446" s="13"/>
    </row>
    <row r="447">
      <c r="O447" s="36"/>
      <c r="AP447" s="13"/>
    </row>
    <row r="448">
      <c r="O448" s="36"/>
      <c r="AP448" s="13"/>
    </row>
    <row r="449">
      <c r="O449" s="36"/>
      <c r="AP449" s="13"/>
    </row>
    <row r="450">
      <c r="O450" s="36"/>
      <c r="AP450" s="13"/>
    </row>
    <row r="451">
      <c r="O451" s="36"/>
      <c r="AP451" s="13"/>
    </row>
    <row r="452">
      <c r="O452" s="36"/>
      <c r="AP452" s="13"/>
    </row>
    <row r="453">
      <c r="O453" s="36"/>
      <c r="AP453" s="13"/>
    </row>
    <row r="454">
      <c r="O454" s="36"/>
      <c r="AP454" s="13"/>
    </row>
    <row r="455">
      <c r="O455" s="36"/>
      <c r="AP455" s="13"/>
    </row>
    <row r="456">
      <c r="O456" s="36"/>
      <c r="AP456" s="13"/>
    </row>
    <row r="457">
      <c r="O457" s="36"/>
      <c r="AP457" s="13"/>
    </row>
    <row r="458">
      <c r="O458" s="36"/>
      <c r="AP458" s="13"/>
    </row>
    <row r="459">
      <c r="O459" s="36"/>
      <c r="AP459" s="13"/>
    </row>
    <row r="460">
      <c r="O460" s="36"/>
      <c r="AP460" s="13"/>
    </row>
    <row r="461">
      <c r="O461" s="36"/>
      <c r="AP461" s="13"/>
    </row>
    <row r="462">
      <c r="O462" s="36"/>
      <c r="AP462" s="13"/>
    </row>
    <row r="463">
      <c r="O463" s="36"/>
      <c r="AP463" s="13"/>
    </row>
    <row r="464">
      <c r="O464" s="36"/>
      <c r="AP464" s="13"/>
    </row>
    <row r="465">
      <c r="O465" s="36"/>
      <c r="AP465" s="13"/>
    </row>
    <row r="466">
      <c r="O466" s="36"/>
      <c r="AP466" s="13"/>
    </row>
    <row r="467">
      <c r="O467" s="36"/>
      <c r="AP467" s="13"/>
    </row>
    <row r="468">
      <c r="O468" s="36"/>
      <c r="AP468" s="13"/>
    </row>
    <row r="469">
      <c r="O469" s="36"/>
      <c r="AP469" s="13"/>
    </row>
    <row r="470">
      <c r="O470" s="36"/>
      <c r="AP470" s="13"/>
    </row>
    <row r="471">
      <c r="O471" s="36"/>
      <c r="AP471" s="13"/>
    </row>
    <row r="472">
      <c r="O472" s="36"/>
      <c r="AP472" s="13"/>
    </row>
    <row r="473">
      <c r="O473" s="36"/>
      <c r="AP473" s="13"/>
    </row>
    <row r="474">
      <c r="O474" s="36"/>
      <c r="AP474" s="13"/>
    </row>
    <row r="475">
      <c r="O475" s="36"/>
      <c r="AP475" s="13"/>
    </row>
    <row r="476">
      <c r="O476" s="36"/>
      <c r="AP476" s="13"/>
    </row>
    <row r="477">
      <c r="O477" s="36"/>
      <c r="AP477" s="13"/>
    </row>
    <row r="478">
      <c r="O478" s="36"/>
      <c r="AP478" s="13"/>
    </row>
    <row r="479">
      <c r="O479" s="36"/>
      <c r="AP479" s="13"/>
    </row>
    <row r="480">
      <c r="O480" s="36"/>
      <c r="AP480" s="13"/>
    </row>
    <row r="481">
      <c r="O481" s="36"/>
      <c r="AP481" s="13"/>
    </row>
    <row r="482">
      <c r="O482" s="36"/>
      <c r="AP482" s="13"/>
    </row>
    <row r="483">
      <c r="O483" s="36"/>
      <c r="AP483" s="13"/>
    </row>
    <row r="484">
      <c r="O484" s="36"/>
      <c r="AP484" s="13"/>
    </row>
    <row r="485">
      <c r="O485" s="36"/>
      <c r="AP485" s="13"/>
    </row>
    <row r="486">
      <c r="O486" s="36"/>
      <c r="AP486" s="13"/>
    </row>
    <row r="487">
      <c r="O487" s="36"/>
      <c r="AP487" s="13"/>
    </row>
    <row r="488">
      <c r="O488" s="36"/>
      <c r="AP488" s="13"/>
    </row>
    <row r="489">
      <c r="O489" s="36"/>
      <c r="AP489" s="13"/>
    </row>
    <row r="490">
      <c r="O490" s="36"/>
      <c r="AP490" s="13"/>
    </row>
    <row r="491">
      <c r="O491" s="36"/>
      <c r="AP491" s="13"/>
    </row>
    <row r="492">
      <c r="O492" s="36"/>
      <c r="AP492" s="13"/>
    </row>
    <row r="493">
      <c r="O493" s="36"/>
      <c r="AP493" s="13"/>
    </row>
    <row r="494">
      <c r="O494" s="36"/>
      <c r="AP494" s="13"/>
    </row>
    <row r="495">
      <c r="O495" s="36"/>
      <c r="AP495" s="13"/>
    </row>
    <row r="496">
      <c r="O496" s="36"/>
      <c r="AP496" s="13"/>
    </row>
    <row r="497">
      <c r="O497" s="36"/>
      <c r="AP497" s="13"/>
    </row>
    <row r="498">
      <c r="O498" s="36"/>
      <c r="AP498" s="13"/>
    </row>
    <row r="499">
      <c r="O499" s="36"/>
      <c r="AP499" s="13"/>
    </row>
    <row r="500">
      <c r="O500" s="36"/>
      <c r="AP500" s="13"/>
    </row>
    <row r="501">
      <c r="O501" s="36"/>
      <c r="AP501" s="13"/>
    </row>
    <row r="502">
      <c r="O502" s="36"/>
      <c r="AP502" s="13"/>
    </row>
    <row r="503">
      <c r="O503" s="36"/>
      <c r="AP503" s="13"/>
    </row>
    <row r="504">
      <c r="O504" s="36"/>
      <c r="AP504" s="13"/>
    </row>
    <row r="505">
      <c r="O505" s="36"/>
      <c r="AP505" s="13"/>
    </row>
    <row r="506">
      <c r="O506" s="36"/>
      <c r="AP506" s="13"/>
    </row>
    <row r="507">
      <c r="O507" s="36"/>
      <c r="AP507" s="13"/>
    </row>
    <row r="508">
      <c r="O508" s="36"/>
      <c r="AP508" s="13"/>
    </row>
    <row r="509">
      <c r="O509" s="36"/>
      <c r="AP509" s="13"/>
    </row>
    <row r="510">
      <c r="O510" s="36"/>
      <c r="AP510" s="13"/>
    </row>
    <row r="511">
      <c r="O511" s="36"/>
      <c r="AP511" s="13"/>
    </row>
    <row r="512">
      <c r="O512" s="36"/>
      <c r="AP512" s="13"/>
    </row>
    <row r="513">
      <c r="O513" s="36"/>
      <c r="AP513" s="13"/>
    </row>
    <row r="514">
      <c r="O514" s="36"/>
      <c r="AP514" s="13"/>
    </row>
    <row r="515">
      <c r="O515" s="36"/>
      <c r="AP515" s="13"/>
    </row>
    <row r="516">
      <c r="O516" s="36"/>
      <c r="AP516" s="13"/>
    </row>
    <row r="517">
      <c r="O517" s="36"/>
      <c r="AP517" s="13"/>
    </row>
    <row r="518">
      <c r="O518" s="36"/>
      <c r="AP518" s="13"/>
    </row>
    <row r="519">
      <c r="O519" s="36"/>
      <c r="AP519" s="13"/>
    </row>
    <row r="520">
      <c r="O520" s="36"/>
      <c r="AP520" s="13"/>
    </row>
    <row r="521">
      <c r="O521" s="36"/>
      <c r="AP521" s="13"/>
    </row>
    <row r="522">
      <c r="O522" s="36"/>
      <c r="AP522" s="13"/>
    </row>
    <row r="523">
      <c r="O523" s="36"/>
      <c r="AP523" s="13"/>
    </row>
    <row r="524">
      <c r="O524" s="36"/>
      <c r="AP524" s="13"/>
    </row>
    <row r="525">
      <c r="O525" s="36"/>
      <c r="AP525" s="13"/>
    </row>
    <row r="526">
      <c r="O526" s="36"/>
      <c r="AP526" s="13"/>
    </row>
    <row r="527">
      <c r="O527" s="36"/>
      <c r="AP527" s="13"/>
    </row>
    <row r="528">
      <c r="O528" s="36"/>
      <c r="AP528" s="13"/>
    </row>
    <row r="529">
      <c r="O529" s="36"/>
      <c r="AP529" s="13"/>
    </row>
    <row r="530">
      <c r="O530" s="36"/>
      <c r="AP530" s="13"/>
    </row>
    <row r="531">
      <c r="O531" s="36"/>
      <c r="AP531" s="13"/>
    </row>
    <row r="532">
      <c r="O532" s="36"/>
      <c r="AP532" s="13"/>
    </row>
    <row r="533">
      <c r="O533" s="36"/>
      <c r="AP533" s="13"/>
    </row>
    <row r="534">
      <c r="O534" s="36"/>
      <c r="AP534" s="13"/>
    </row>
    <row r="535">
      <c r="O535" s="36"/>
      <c r="AP535" s="13"/>
    </row>
    <row r="536">
      <c r="O536" s="36"/>
      <c r="AP536" s="13"/>
    </row>
    <row r="537">
      <c r="O537" s="36"/>
      <c r="AP537" s="13"/>
    </row>
    <row r="538">
      <c r="O538" s="36"/>
      <c r="AP538" s="13"/>
    </row>
    <row r="539">
      <c r="O539" s="36"/>
      <c r="AP539" s="13"/>
    </row>
    <row r="540">
      <c r="O540" s="36"/>
      <c r="AP540" s="13"/>
    </row>
    <row r="541">
      <c r="O541" s="36"/>
      <c r="AP541" s="13"/>
    </row>
    <row r="542">
      <c r="O542" s="36"/>
      <c r="AP542" s="13"/>
    </row>
    <row r="543">
      <c r="O543" s="36"/>
      <c r="AP543" s="13"/>
    </row>
    <row r="544">
      <c r="O544" s="36"/>
      <c r="AP544" s="13"/>
    </row>
    <row r="545">
      <c r="O545" s="36"/>
      <c r="AP545" s="13"/>
    </row>
    <row r="546">
      <c r="O546" s="36"/>
      <c r="AP546" s="13"/>
    </row>
    <row r="547">
      <c r="O547" s="36"/>
      <c r="AP547" s="13"/>
    </row>
    <row r="548">
      <c r="O548" s="36"/>
      <c r="AP548" s="13"/>
    </row>
    <row r="549">
      <c r="O549" s="36"/>
      <c r="AP549" s="13"/>
    </row>
    <row r="550">
      <c r="O550" s="36"/>
      <c r="AP550" s="13"/>
    </row>
    <row r="551">
      <c r="O551" s="36"/>
      <c r="AP551" s="13"/>
    </row>
    <row r="552">
      <c r="O552" s="36"/>
      <c r="AP552" s="13"/>
    </row>
    <row r="553">
      <c r="O553" s="36"/>
      <c r="AP553" s="13"/>
    </row>
    <row r="554">
      <c r="O554" s="36"/>
      <c r="AP554" s="13"/>
    </row>
    <row r="555">
      <c r="O555" s="36"/>
      <c r="AP555" s="13"/>
    </row>
    <row r="556">
      <c r="O556" s="36"/>
      <c r="AP556" s="13"/>
    </row>
    <row r="557">
      <c r="O557" s="36"/>
      <c r="AP557" s="13"/>
    </row>
    <row r="558">
      <c r="O558" s="36"/>
      <c r="AP558" s="13"/>
    </row>
    <row r="559">
      <c r="O559" s="36"/>
      <c r="AP559" s="13"/>
    </row>
    <row r="560">
      <c r="O560" s="36"/>
      <c r="AP560" s="13"/>
    </row>
    <row r="561">
      <c r="O561" s="36"/>
      <c r="AP561" s="13"/>
    </row>
    <row r="562">
      <c r="O562" s="36"/>
      <c r="AP562" s="13"/>
    </row>
    <row r="563">
      <c r="O563" s="36"/>
      <c r="AP563" s="13"/>
    </row>
    <row r="564">
      <c r="O564" s="36"/>
      <c r="AP564" s="13"/>
    </row>
    <row r="565">
      <c r="O565" s="36"/>
      <c r="AP565" s="13"/>
    </row>
    <row r="566">
      <c r="O566" s="36"/>
      <c r="AP566" s="13"/>
    </row>
    <row r="567">
      <c r="O567" s="36"/>
      <c r="AP567" s="13"/>
    </row>
    <row r="568">
      <c r="O568" s="36"/>
      <c r="AP568" s="13"/>
    </row>
    <row r="569">
      <c r="O569" s="36"/>
      <c r="AP569" s="13"/>
    </row>
    <row r="570">
      <c r="O570" s="36"/>
      <c r="AP570" s="13"/>
    </row>
    <row r="571">
      <c r="O571" s="36"/>
      <c r="AP571" s="13"/>
    </row>
    <row r="572">
      <c r="O572" s="36"/>
      <c r="AP572" s="13"/>
    </row>
    <row r="573">
      <c r="O573" s="36"/>
      <c r="AP573" s="13"/>
    </row>
    <row r="574">
      <c r="O574" s="36"/>
      <c r="AP574" s="13"/>
    </row>
    <row r="575">
      <c r="O575" s="36"/>
      <c r="AP575" s="13"/>
    </row>
    <row r="576">
      <c r="O576" s="36"/>
      <c r="AP576" s="13"/>
    </row>
    <row r="577">
      <c r="O577" s="36"/>
      <c r="AP577" s="13"/>
    </row>
    <row r="578">
      <c r="O578" s="36"/>
      <c r="AP578" s="13"/>
    </row>
    <row r="579">
      <c r="O579" s="36"/>
      <c r="AP579" s="13"/>
    </row>
    <row r="580">
      <c r="O580" s="36"/>
      <c r="AP580" s="13"/>
    </row>
    <row r="581">
      <c r="O581" s="36"/>
      <c r="AP581" s="13"/>
    </row>
    <row r="582">
      <c r="O582" s="36"/>
      <c r="AP582" s="13"/>
    </row>
    <row r="583">
      <c r="O583" s="36"/>
      <c r="AP583" s="13"/>
    </row>
    <row r="584">
      <c r="O584" s="36"/>
      <c r="AP584" s="13"/>
    </row>
    <row r="585">
      <c r="O585" s="36"/>
      <c r="AP585" s="13"/>
    </row>
    <row r="586">
      <c r="O586" s="36"/>
      <c r="AP586" s="13"/>
    </row>
    <row r="587">
      <c r="O587" s="36"/>
      <c r="AP587" s="13"/>
    </row>
    <row r="588">
      <c r="O588" s="36"/>
      <c r="AP588" s="13"/>
    </row>
    <row r="589">
      <c r="O589" s="36"/>
      <c r="AP589" s="13"/>
    </row>
    <row r="590">
      <c r="O590" s="36"/>
      <c r="AP590" s="13"/>
    </row>
    <row r="591">
      <c r="O591" s="36"/>
      <c r="AP591" s="13"/>
    </row>
    <row r="592">
      <c r="O592" s="36"/>
      <c r="AP592" s="13"/>
    </row>
    <row r="593">
      <c r="O593" s="36"/>
      <c r="AP593" s="13"/>
    </row>
    <row r="594">
      <c r="O594" s="36"/>
      <c r="AP594" s="13"/>
    </row>
    <row r="595">
      <c r="O595" s="36"/>
      <c r="AP595" s="13"/>
    </row>
    <row r="596">
      <c r="O596" s="36"/>
      <c r="AP596" s="13"/>
    </row>
    <row r="597">
      <c r="O597" s="36"/>
      <c r="AP597" s="13"/>
    </row>
    <row r="598">
      <c r="O598" s="36"/>
      <c r="AP598" s="13"/>
    </row>
    <row r="599">
      <c r="O599" s="36"/>
      <c r="AP599" s="13"/>
    </row>
    <row r="600">
      <c r="O600" s="36"/>
      <c r="AP600" s="13"/>
    </row>
    <row r="601">
      <c r="O601" s="36"/>
      <c r="AP601" s="13"/>
    </row>
    <row r="602">
      <c r="O602" s="36"/>
      <c r="AP602" s="13"/>
    </row>
    <row r="603">
      <c r="O603" s="36"/>
      <c r="AP603" s="13"/>
    </row>
    <row r="604">
      <c r="O604" s="36"/>
      <c r="AP604" s="13"/>
    </row>
    <row r="605">
      <c r="O605" s="36"/>
      <c r="AP605" s="13"/>
    </row>
    <row r="606">
      <c r="O606" s="36"/>
      <c r="AP606" s="13"/>
    </row>
    <row r="607">
      <c r="O607" s="36"/>
      <c r="AP607" s="13"/>
    </row>
    <row r="608">
      <c r="O608" s="36"/>
      <c r="AP608" s="13"/>
    </row>
    <row r="609">
      <c r="O609" s="36"/>
      <c r="AP609" s="13"/>
    </row>
    <row r="610">
      <c r="O610" s="36"/>
      <c r="AP610" s="13"/>
    </row>
    <row r="611">
      <c r="O611" s="36"/>
      <c r="AP611" s="13"/>
    </row>
    <row r="612">
      <c r="O612" s="36"/>
      <c r="AP612" s="13"/>
    </row>
    <row r="613">
      <c r="O613" s="36"/>
      <c r="AP613" s="13"/>
    </row>
    <row r="614">
      <c r="O614" s="36"/>
      <c r="AP614" s="13"/>
    </row>
    <row r="615">
      <c r="O615" s="36"/>
      <c r="AP615" s="13"/>
    </row>
    <row r="616">
      <c r="O616" s="36"/>
      <c r="AP616" s="13"/>
    </row>
    <row r="617">
      <c r="O617" s="36"/>
      <c r="AP617" s="13"/>
    </row>
    <row r="618">
      <c r="O618" s="36"/>
      <c r="AP618" s="13"/>
    </row>
    <row r="619">
      <c r="O619" s="36"/>
      <c r="AP619" s="13"/>
    </row>
    <row r="620">
      <c r="O620" s="36"/>
      <c r="AP620" s="13"/>
    </row>
    <row r="621">
      <c r="O621" s="36"/>
      <c r="AP621" s="13"/>
    </row>
    <row r="622">
      <c r="O622" s="36"/>
      <c r="AP622" s="13"/>
    </row>
    <row r="623">
      <c r="O623" s="36"/>
      <c r="AP623" s="13"/>
    </row>
    <row r="624">
      <c r="O624" s="36"/>
      <c r="AP624" s="13"/>
    </row>
    <row r="625">
      <c r="O625" s="36"/>
      <c r="AP625" s="13"/>
    </row>
    <row r="626">
      <c r="O626" s="36"/>
      <c r="AP626" s="13"/>
    </row>
    <row r="627">
      <c r="O627" s="36"/>
      <c r="AP627" s="13"/>
    </row>
    <row r="628">
      <c r="O628" s="36"/>
      <c r="AP628" s="13"/>
    </row>
    <row r="629">
      <c r="O629" s="36"/>
      <c r="AP629" s="13"/>
    </row>
    <row r="630">
      <c r="O630" s="36"/>
      <c r="AP630" s="13"/>
    </row>
    <row r="631">
      <c r="O631" s="36"/>
      <c r="AP631" s="13"/>
    </row>
    <row r="632">
      <c r="O632" s="36"/>
      <c r="AP632" s="13"/>
    </row>
    <row r="633">
      <c r="O633" s="36"/>
      <c r="AP633" s="13"/>
    </row>
    <row r="634">
      <c r="O634" s="36"/>
      <c r="AP634" s="13"/>
    </row>
    <row r="635">
      <c r="O635" s="36"/>
      <c r="AP635" s="13"/>
    </row>
    <row r="636">
      <c r="O636" s="36"/>
      <c r="AP636" s="13"/>
    </row>
    <row r="637">
      <c r="O637" s="36"/>
      <c r="AP637" s="13"/>
    </row>
    <row r="638">
      <c r="O638" s="36"/>
      <c r="AP638" s="13"/>
    </row>
    <row r="639">
      <c r="O639" s="36"/>
      <c r="AP639" s="13"/>
    </row>
    <row r="640">
      <c r="O640" s="36"/>
      <c r="AP640" s="13"/>
    </row>
    <row r="641">
      <c r="O641" s="36"/>
      <c r="AP641" s="13"/>
    </row>
    <row r="642">
      <c r="O642" s="36"/>
      <c r="AP642" s="13"/>
    </row>
    <row r="643">
      <c r="O643" s="36"/>
      <c r="AP643" s="13"/>
    </row>
    <row r="644">
      <c r="O644" s="36"/>
      <c r="AP644" s="13"/>
    </row>
    <row r="645">
      <c r="O645" s="36"/>
      <c r="AP645" s="13"/>
    </row>
    <row r="646">
      <c r="O646" s="36"/>
      <c r="AP646" s="13"/>
    </row>
    <row r="647">
      <c r="O647" s="36"/>
      <c r="AP647" s="13"/>
    </row>
    <row r="648">
      <c r="O648" s="36"/>
      <c r="AP648" s="13"/>
    </row>
    <row r="649">
      <c r="O649" s="36"/>
      <c r="AP649" s="13"/>
    </row>
    <row r="650">
      <c r="O650" s="36"/>
      <c r="AP650" s="13"/>
    </row>
    <row r="651">
      <c r="O651" s="36"/>
      <c r="AP651" s="13"/>
    </row>
    <row r="652">
      <c r="O652" s="36"/>
      <c r="AP652" s="13"/>
    </row>
    <row r="653">
      <c r="O653" s="36"/>
      <c r="AP653" s="13"/>
    </row>
    <row r="654">
      <c r="O654" s="36"/>
      <c r="AP654" s="13"/>
    </row>
    <row r="655">
      <c r="O655" s="36"/>
      <c r="AP655" s="13"/>
    </row>
    <row r="656">
      <c r="O656" s="36"/>
      <c r="AP656" s="13"/>
    </row>
    <row r="657">
      <c r="O657" s="36"/>
      <c r="AP657" s="13"/>
    </row>
    <row r="658">
      <c r="O658" s="36"/>
      <c r="AP658" s="13"/>
    </row>
    <row r="659">
      <c r="O659" s="36"/>
      <c r="AP659" s="13"/>
    </row>
    <row r="660">
      <c r="O660" s="36"/>
      <c r="AP660" s="13"/>
    </row>
    <row r="661">
      <c r="O661" s="36"/>
      <c r="AP661" s="13"/>
    </row>
    <row r="662">
      <c r="O662" s="36"/>
      <c r="AP662" s="13"/>
    </row>
    <row r="663">
      <c r="O663" s="36"/>
      <c r="AP663" s="13"/>
    </row>
    <row r="664">
      <c r="O664" s="36"/>
      <c r="AP664" s="13"/>
    </row>
    <row r="665">
      <c r="O665" s="36"/>
      <c r="AP665" s="13"/>
    </row>
    <row r="666">
      <c r="O666" s="36"/>
      <c r="AP666" s="13"/>
    </row>
    <row r="667">
      <c r="O667" s="36"/>
      <c r="AP667" s="13"/>
    </row>
    <row r="668">
      <c r="O668" s="36"/>
      <c r="AP668" s="13"/>
    </row>
    <row r="669">
      <c r="O669" s="36"/>
      <c r="AP669" s="13"/>
    </row>
    <row r="670">
      <c r="O670" s="36"/>
      <c r="AP670" s="13"/>
    </row>
    <row r="671">
      <c r="O671" s="36"/>
      <c r="AP671" s="13"/>
    </row>
    <row r="672">
      <c r="O672" s="36"/>
      <c r="AP672" s="13"/>
    </row>
    <row r="673">
      <c r="O673" s="36"/>
      <c r="AP673" s="13"/>
    </row>
    <row r="674">
      <c r="O674" s="36"/>
      <c r="AP674" s="13"/>
    </row>
    <row r="675">
      <c r="O675" s="36"/>
      <c r="AP675" s="13"/>
    </row>
    <row r="676">
      <c r="O676" s="36"/>
      <c r="AP676" s="13"/>
    </row>
    <row r="677">
      <c r="O677" s="36"/>
      <c r="AP677" s="13"/>
    </row>
    <row r="678">
      <c r="O678" s="36"/>
      <c r="AP678" s="13"/>
    </row>
    <row r="679">
      <c r="O679" s="36"/>
      <c r="AP679" s="13"/>
    </row>
    <row r="680">
      <c r="O680" s="36"/>
      <c r="AP680" s="13"/>
    </row>
    <row r="681">
      <c r="O681" s="36"/>
      <c r="AP681" s="13"/>
    </row>
    <row r="682">
      <c r="O682" s="36"/>
      <c r="AP682" s="13"/>
    </row>
    <row r="683">
      <c r="O683" s="36"/>
      <c r="AP683" s="13"/>
    </row>
    <row r="684">
      <c r="O684" s="36"/>
      <c r="AP684" s="13"/>
    </row>
    <row r="685">
      <c r="O685" s="36"/>
      <c r="AP685" s="13"/>
    </row>
    <row r="686">
      <c r="O686" s="36"/>
      <c r="AP686" s="13"/>
    </row>
    <row r="687">
      <c r="O687" s="36"/>
      <c r="AP687" s="13"/>
    </row>
    <row r="688">
      <c r="O688" s="36"/>
      <c r="AP688" s="13"/>
    </row>
    <row r="689">
      <c r="O689" s="36"/>
      <c r="AP689" s="13"/>
    </row>
    <row r="690">
      <c r="O690" s="36"/>
      <c r="AP690" s="13"/>
    </row>
    <row r="691">
      <c r="O691" s="36"/>
      <c r="AP691" s="13"/>
    </row>
    <row r="692">
      <c r="O692" s="36"/>
      <c r="AP692" s="13"/>
    </row>
    <row r="693">
      <c r="O693" s="36"/>
      <c r="AP693" s="13"/>
    </row>
    <row r="694">
      <c r="O694" s="36"/>
      <c r="AP694" s="13"/>
    </row>
    <row r="695">
      <c r="O695" s="36"/>
      <c r="AP695" s="13"/>
    </row>
    <row r="696">
      <c r="O696" s="36"/>
      <c r="AP696" s="13"/>
    </row>
    <row r="697">
      <c r="O697" s="36"/>
      <c r="AP697" s="13"/>
    </row>
    <row r="698">
      <c r="O698" s="36"/>
      <c r="AP698" s="13"/>
    </row>
    <row r="699">
      <c r="O699" s="36"/>
      <c r="AP699" s="13"/>
    </row>
    <row r="700">
      <c r="O700" s="36"/>
      <c r="AP700" s="13"/>
    </row>
    <row r="701">
      <c r="O701" s="36"/>
      <c r="AP701" s="13"/>
    </row>
    <row r="702">
      <c r="O702" s="36"/>
      <c r="AP702" s="13"/>
    </row>
    <row r="703">
      <c r="O703" s="36"/>
      <c r="AP703" s="13"/>
    </row>
    <row r="704">
      <c r="O704" s="36"/>
      <c r="AP704" s="13"/>
    </row>
    <row r="705">
      <c r="O705" s="36"/>
      <c r="AP705" s="13"/>
    </row>
    <row r="706">
      <c r="O706" s="36"/>
      <c r="AP706" s="13"/>
    </row>
    <row r="707">
      <c r="O707" s="36"/>
      <c r="AP707" s="13"/>
    </row>
    <row r="708">
      <c r="O708" s="36"/>
      <c r="AP708" s="13"/>
    </row>
    <row r="709">
      <c r="O709" s="36"/>
      <c r="AP709" s="13"/>
    </row>
    <row r="710">
      <c r="O710" s="36"/>
      <c r="AP710" s="13"/>
    </row>
    <row r="711">
      <c r="O711" s="36"/>
      <c r="AP711" s="13"/>
    </row>
    <row r="712">
      <c r="O712" s="36"/>
      <c r="AP712" s="13"/>
    </row>
    <row r="713">
      <c r="O713" s="36"/>
      <c r="AP713" s="13"/>
    </row>
    <row r="714">
      <c r="O714" s="36"/>
      <c r="AP714" s="13"/>
    </row>
    <row r="715">
      <c r="O715" s="36"/>
      <c r="AP715" s="13"/>
    </row>
    <row r="716">
      <c r="O716" s="36"/>
      <c r="AP716" s="13"/>
    </row>
    <row r="717">
      <c r="O717" s="36"/>
      <c r="AP717" s="13"/>
    </row>
    <row r="718">
      <c r="O718" s="36"/>
      <c r="AP718" s="13"/>
    </row>
    <row r="719">
      <c r="O719" s="36"/>
      <c r="AP719" s="13"/>
    </row>
    <row r="720">
      <c r="O720" s="36"/>
      <c r="AP720" s="13"/>
    </row>
    <row r="721">
      <c r="O721" s="36"/>
      <c r="AP721" s="13"/>
    </row>
    <row r="722">
      <c r="O722" s="36"/>
      <c r="AP722" s="13"/>
    </row>
    <row r="723">
      <c r="O723" s="36"/>
      <c r="AP723" s="13"/>
    </row>
    <row r="724">
      <c r="O724" s="36"/>
      <c r="AP724" s="13"/>
    </row>
    <row r="725">
      <c r="O725" s="36"/>
      <c r="AP725" s="13"/>
    </row>
    <row r="726">
      <c r="O726" s="36"/>
      <c r="AP726" s="13"/>
    </row>
    <row r="727">
      <c r="O727" s="36"/>
      <c r="AP727" s="13"/>
    </row>
    <row r="728">
      <c r="O728" s="36"/>
      <c r="AP728" s="13"/>
    </row>
    <row r="729">
      <c r="O729" s="36"/>
      <c r="AP729" s="13"/>
    </row>
    <row r="730">
      <c r="O730" s="36"/>
      <c r="AP730" s="13"/>
    </row>
    <row r="731">
      <c r="O731" s="36"/>
      <c r="AP731" s="13"/>
    </row>
    <row r="732">
      <c r="O732" s="36"/>
      <c r="AP732" s="13"/>
    </row>
    <row r="733">
      <c r="O733" s="36"/>
      <c r="AP733" s="13"/>
    </row>
    <row r="734">
      <c r="O734" s="36"/>
      <c r="AP734" s="13"/>
    </row>
    <row r="735">
      <c r="O735" s="36"/>
      <c r="AP735" s="13"/>
    </row>
    <row r="736">
      <c r="O736" s="36"/>
      <c r="AP736" s="13"/>
    </row>
    <row r="737">
      <c r="O737" s="36"/>
      <c r="AP737" s="13"/>
    </row>
    <row r="738">
      <c r="O738" s="36"/>
      <c r="AP738" s="13"/>
    </row>
    <row r="739">
      <c r="O739" s="36"/>
      <c r="AP739" s="13"/>
    </row>
    <row r="740">
      <c r="O740" s="36"/>
      <c r="AP740" s="13"/>
    </row>
    <row r="741">
      <c r="O741" s="36"/>
      <c r="AP741" s="13"/>
    </row>
    <row r="742">
      <c r="O742" s="36"/>
      <c r="AP742" s="13"/>
    </row>
    <row r="743">
      <c r="O743" s="36"/>
      <c r="AP743" s="13"/>
    </row>
    <row r="744">
      <c r="O744" s="36"/>
      <c r="AP744" s="13"/>
    </row>
    <row r="745">
      <c r="O745" s="36"/>
      <c r="AP745" s="13"/>
    </row>
    <row r="746">
      <c r="O746" s="36"/>
      <c r="AP746" s="13"/>
    </row>
    <row r="747">
      <c r="O747" s="36"/>
      <c r="AP747" s="13"/>
    </row>
    <row r="748">
      <c r="O748" s="36"/>
      <c r="AP748" s="13"/>
    </row>
    <row r="749">
      <c r="O749" s="36"/>
      <c r="AP749" s="13"/>
    </row>
    <row r="750">
      <c r="O750" s="36"/>
      <c r="AP750" s="13"/>
    </row>
    <row r="751">
      <c r="O751" s="36"/>
      <c r="AP751" s="13"/>
    </row>
    <row r="752">
      <c r="O752" s="36"/>
      <c r="AP752" s="13"/>
    </row>
    <row r="753">
      <c r="O753" s="36"/>
      <c r="AP753" s="13"/>
    </row>
    <row r="754">
      <c r="O754" s="36"/>
      <c r="AP754" s="13"/>
    </row>
    <row r="755">
      <c r="O755" s="36"/>
      <c r="AP755" s="13"/>
    </row>
    <row r="756">
      <c r="O756" s="36"/>
      <c r="AP756" s="13"/>
    </row>
    <row r="757">
      <c r="O757" s="36"/>
      <c r="AP757" s="13"/>
    </row>
    <row r="758">
      <c r="O758" s="36"/>
      <c r="AP758" s="13"/>
    </row>
    <row r="759">
      <c r="O759" s="36"/>
      <c r="AP759" s="13"/>
    </row>
    <row r="760">
      <c r="O760" s="36"/>
      <c r="AP760" s="13"/>
    </row>
    <row r="761">
      <c r="O761" s="36"/>
      <c r="AP761" s="13"/>
    </row>
    <row r="762">
      <c r="O762" s="36"/>
      <c r="AP762" s="13"/>
    </row>
    <row r="763">
      <c r="O763" s="36"/>
      <c r="AP763" s="13"/>
    </row>
    <row r="764">
      <c r="O764" s="36"/>
      <c r="AP764" s="13"/>
    </row>
    <row r="765">
      <c r="O765" s="36"/>
      <c r="AP765" s="13"/>
    </row>
    <row r="766">
      <c r="O766" s="36"/>
      <c r="AP766" s="13"/>
    </row>
    <row r="767">
      <c r="O767" s="36"/>
      <c r="AP767" s="13"/>
    </row>
    <row r="768">
      <c r="O768" s="36"/>
      <c r="AP768" s="13"/>
    </row>
    <row r="769">
      <c r="O769" s="36"/>
      <c r="AP769" s="13"/>
    </row>
    <row r="770">
      <c r="O770" s="36"/>
      <c r="AP770" s="13"/>
    </row>
    <row r="771">
      <c r="O771" s="36"/>
      <c r="AP771" s="13"/>
    </row>
    <row r="772">
      <c r="O772" s="36"/>
      <c r="AP772" s="13"/>
    </row>
    <row r="773">
      <c r="O773" s="36"/>
      <c r="AP773" s="13"/>
    </row>
    <row r="774">
      <c r="O774" s="36"/>
      <c r="AP774" s="13"/>
    </row>
    <row r="775">
      <c r="O775" s="36"/>
      <c r="AP775" s="13"/>
    </row>
    <row r="776">
      <c r="O776" s="36"/>
      <c r="AP776" s="13"/>
    </row>
    <row r="777">
      <c r="O777" s="36"/>
      <c r="AP777" s="13"/>
    </row>
    <row r="778">
      <c r="O778" s="36"/>
      <c r="AP778" s="13"/>
    </row>
    <row r="779">
      <c r="O779" s="36"/>
      <c r="AP779" s="13"/>
    </row>
    <row r="780">
      <c r="O780" s="36"/>
      <c r="AP780" s="13"/>
    </row>
    <row r="781">
      <c r="O781" s="36"/>
      <c r="AP781" s="13"/>
    </row>
    <row r="782">
      <c r="O782" s="36"/>
      <c r="AP782" s="13"/>
    </row>
    <row r="783">
      <c r="O783" s="36"/>
      <c r="AP783" s="13"/>
    </row>
    <row r="784">
      <c r="O784" s="36"/>
      <c r="AP784" s="13"/>
    </row>
    <row r="785">
      <c r="O785" s="36"/>
      <c r="AP785" s="13"/>
    </row>
    <row r="786">
      <c r="O786" s="36"/>
      <c r="AP786" s="13"/>
    </row>
    <row r="787">
      <c r="O787" s="36"/>
      <c r="AP787" s="13"/>
    </row>
    <row r="788">
      <c r="O788" s="36"/>
      <c r="AP788" s="13"/>
    </row>
    <row r="789">
      <c r="O789" s="36"/>
      <c r="AP789" s="13"/>
    </row>
    <row r="790">
      <c r="O790" s="36"/>
      <c r="AP790" s="13"/>
    </row>
    <row r="791">
      <c r="O791" s="36"/>
      <c r="AP791" s="13"/>
    </row>
    <row r="792">
      <c r="O792" s="36"/>
      <c r="AP792" s="13"/>
    </row>
    <row r="793">
      <c r="O793" s="36"/>
      <c r="AP793" s="13"/>
    </row>
    <row r="794">
      <c r="O794" s="36"/>
      <c r="AP794" s="13"/>
    </row>
    <row r="795">
      <c r="O795" s="36"/>
      <c r="AP795" s="13"/>
    </row>
    <row r="796">
      <c r="O796" s="36"/>
      <c r="AP796" s="13"/>
    </row>
    <row r="797">
      <c r="O797" s="36"/>
      <c r="AP797" s="13"/>
    </row>
    <row r="798">
      <c r="O798" s="36"/>
      <c r="AP798" s="13"/>
    </row>
    <row r="799">
      <c r="O799" s="36"/>
      <c r="AP799" s="13"/>
    </row>
    <row r="800">
      <c r="O800" s="36"/>
      <c r="AP800" s="13"/>
    </row>
    <row r="801">
      <c r="O801" s="36"/>
      <c r="AP801" s="13"/>
    </row>
    <row r="802">
      <c r="O802" s="36"/>
      <c r="AP802" s="13"/>
    </row>
    <row r="803">
      <c r="O803" s="36"/>
      <c r="AP803" s="13"/>
    </row>
    <row r="804">
      <c r="O804" s="36"/>
      <c r="AP804" s="13"/>
    </row>
    <row r="805">
      <c r="O805" s="36"/>
      <c r="AP805" s="13"/>
    </row>
    <row r="806">
      <c r="O806" s="36"/>
      <c r="AP806" s="13"/>
    </row>
    <row r="807">
      <c r="O807" s="36"/>
      <c r="AP807" s="13"/>
    </row>
    <row r="808">
      <c r="O808" s="36"/>
      <c r="AP808" s="13"/>
    </row>
    <row r="809">
      <c r="O809" s="36"/>
      <c r="AP809" s="13"/>
    </row>
    <row r="810">
      <c r="O810" s="36"/>
      <c r="AP810" s="13"/>
    </row>
    <row r="811">
      <c r="O811" s="36"/>
      <c r="AP811" s="13"/>
    </row>
    <row r="812">
      <c r="O812" s="36"/>
      <c r="AP812" s="13"/>
    </row>
    <row r="813">
      <c r="O813" s="36"/>
      <c r="AP813" s="13"/>
    </row>
    <row r="814">
      <c r="O814" s="36"/>
      <c r="AP814" s="13"/>
    </row>
    <row r="815">
      <c r="O815" s="36"/>
      <c r="AP815" s="13"/>
    </row>
    <row r="816">
      <c r="O816" s="36"/>
      <c r="AP816" s="13"/>
    </row>
    <row r="817">
      <c r="O817" s="36"/>
      <c r="AP817" s="13"/>
    </row>
    <row r="818">
      <c r="O818" s="36"/>
      <c r="AP818" s="13"/>
    </row>
    <row r="819">
      <c r="O819" s="36"/>
      <c r="AP819" s="13"/>
    </row>
    <row r="820">
      <c r="O820" s="36"/>
      <c r="AP820" s="13"/>
    </row>
    <row r="821">
      <c r="O821" s="36"/>
      <c r="AP821" s="13"/>
    </row>
    <row r="822">
      <c r="O822" s="36"/>
      <c r="AP822" s="13"/>
    </row>
    <row r="823">
      <c r="O823" s="36"/>
      <c r="AP823" s="13"/>
    </row>
    <row r="824">
      <c r="O824" s="36"/>
      <c r="AP824" s="13"/>
    </row>
    <row r="825">
      <c r="O825" s="36"/>
      <c r="AP825" s="13"/>
    </row>
    <row r="826">
      <c r="O826" s="36"/>
      <c r="AP826" s="13"/>
    </row>
    <row r="827">
      <c r="O827" s="36"/>
      <c r="AP827" s="13"/>
    </row>
    <row r="828">
      <c r="O828" s="36"/>
      <c r="AP828" s="13"/>
    </row>
    <row r="829">
      <c r="O829" s="36"/>
      <c r="AP829" s="13"/>
    </row>
    <row r="830">
      <c r="O830" s="36"/>
      <c r="AP830" s="13"/>
    </row>
    <row r="831">
      <c r="O831" s="36"/>
      <c r="AP831" s="13"/>
    </row>
    <row r="832">
      <c r="O832" s="36"/>
      <c r="AP832" s="13"/>
    </row>
    <row r="833">
      <c r="O833" s="36"/>
      <c r="AP833" s="13"/>
    </row>
    <row r="834">
      <c r="O834" s="36"/>
      <c r="AP834" s="13"/>
    </row>
    <row r="835">
      <c r="O835" s="36"/>
      <c r="AP835" s="13"/>
    </row>
    <row r="836">
      <c r="O836" s="36"/>
      <c r="AP836" s="13"/>
    </row>
    <row r="837">
      <c r="O837" s="36"/>
      <c r="AP837" s="13"/>
    </row>
    <row r="838">
      <c r="O838" s="36"/>
      <c r="AP838" s="13"/>
    </row>
    <row r="839">
      <c r="O839" s="36"/>
      <c r="AP839" s="13"/>
    </row>
    <row r="840">
      <c r="O840" s="36"/>
      <c r="AP840" s="13"/>
    </row>
    <row r="841">
      <c r="O841" s="36"/>
      <c r="AP841" s="13"/>
    </row>
    <row r="842">
      <c r="O842" s="36"/>
      <c r="AP842" s="13"/>
    </row>
    <row r="843">
      <c r="O843" s="36"/>
      <c r="AP843" s="13"/>
    </row>
    <row r="844">
      <c r="O844" s="36"/>
      <c r="AP844" s="13"/>
    </row>
    <row r="845">
      <c r="O845" s="36"/>
      <c r="AP845" s="13"/>
    </row>
    <row r="846">
      <c r="O846" s="36"/>
      <c r="AP846" s="13"/>
    </row>
    <row r="847">
      <c r="O847" s="36"/>
      <c r="AP847" s="13"/>
    </row>
    <row r="848">
      <c r="O848" s="36"/>
      <c r="AP848" s="13"/>
    </row>
    <row r="849">
      <c r="O849" s="36"/>
      <c r="AP849" s="13"/>
    </row>
    <row r="850">
      <c r="O850" s="36"/>
      <c r="AP850" s="13"/>
    </row>
    <row r="851">
      <c r="O851" s="36"/>
      <c r="AP851" s="13"/>
    </row>
    <row r="852">
      <c r="O852" s="36"/>
      <c r="AP852" s="13"/>
    </row>
    <row r="853">
      <c r="O853" s="36"/>
      <c r="AP853" s="13"/>
    </row>
    <row r="854">
      <c r="O854" s="36"/>
      <c r="AP854" s="13"/>
    </row>
    <row r="855">
      <c r="O855" s="36"/>
      <c r="AP855" s="13"/>
    </row>
    <row r="856">
      <c r="O856" s="36"/>
      <c r="AP856" s="13"/>
    </row>
    <row r="857">
      <c r="O857" s="36"/>
      <c r="AP857" s="13"/>
    </row>
    <row r="858">
      <c r="O858" s="36"/>
      <c r="AP858" s="13"/>
    </row>
    <row r="859">
      <c r="O859" s="36"/>
      <c r="AP859" s="13"/>
    </row>
    <row r="860">
      <c r="O860" s="36"/>
      <c r="AP860" s="13"/>
    </row>
    <row r="861">
      <c r="O861" s="36"/>
      <c r="AP861" s="13"/>
    </row>
    <row r="862">
      <c r="O862" s="36"/>
      <c r="AP862" s="13"/>
    </row>
    <row r="863">
      <c r="O863" s="36"/>
      <c r="AP863" s="13"/>
    </row>
    <row r="864">
      <c r="O864" s="36"/>
      <c r="AP864" s="13"/>
    </row>
    <row r="865">
      <c r="O865" s="36"/>
      <c r="AP865" s="13"/>
    </row>
    <row r="866">
      <c r="O866" s="36"/>
      <c r="AP866" s="13"/>
    </row>
    <row r="867">
      <c r="O867" s="36"/>
      <c r="AP867" s="13"/>
    </row>
    <row r="868">
      <c r="O868" s="36"/>
      <c r="AP868" s="13"/>
    </row>
    <row r="869">
      <c r="O869" s="36"/>
      <c r="AP869" s="13"/>
    </row>
    <row r="870">
      <c r="O870" s="36"/>
      <c r="AP870" s="13"/>
    </row>
    <row r="871">
      <c r="O871" s="36"/>
      <c r="AP871" s="13"/>
    </row>
    <row r="872">
      <c r="O872" s="36"/>
      <c r="AP872" s="13"/>
    </row>
    <row r="873">
      <c r="O873" s="36"/>
      <c r="AP873" s="13"/>
    </row>
    <row r="874">
      <c r="O874" s="36"/>
      <c r="AP874" s="13"/>
    </row>
    <row r="875">
      <c r="O875" s="36"/>
      <c r="AP875" s="13"/>
    </row>
    <row r="876">
      <c r="O876" s="36"/>
      <c r="AP876" s="13"/>
    </row>
    <row r="877">
      <c r="O877" s="36"/>
      <c r="AP877" s="13"/>
    </row>
    <row r="878">
      <c r="O878" s="36"/>
      <c r="AP878" s="13"/>
    </row>
    <row r="879">
      <c r="O879" s="36"/>
      <c r="AP879" s="13"/>
    </row>
    <row r="880">
      <c r="O880" s="36"/>
      <c r="AP880" s="13"/>
    </row>
    <row r="881">
      <c r="O881" s="36"/>
      <c r="AP881" s="13"/>
    </row>
    <row r="882">
      <c r="O882" s="36"/>
      <c r="AP882" s="13"/>
    </row>
    <row r="883">
      <c r="O883" s="36"/>
      <c r="AP883" s="13"/>
    </row>
    <row r="884">
      <c r="O884" s="36"/>
      <c r="AP884" s="13"/>
    </row>
    <row r="885">
      <c r="O885" s="36"/>
      <c r="AP885" s="13"/>
    </row>
    <row r="886">
      <c r="O886" s="36"/>
      <c r="AP886" s="13"/>
    </row>
    <row r="887">
      <c r="O887" s="36"/>
      <c r="AP887" s="13"/>
    </row>
    <row r="888">
      <c r="O888" s="36"/>
      <c r="AP888" s="13"/>
    </row>
    <row r="889">
      <c r="O889" s="36"/>
      <c r="AP889" s="13"/>
    </row>
    <row r="890">
      <c r="O890" s="36"/>
      <c r="AP890" s="13"/>
    </row>
    <row r="891">
      <c r="O891" s="36"/>
      <c r="AP891" s="13"/>
    </row>
    <row r="892">
      <c r="O892" s="36"/>
      <c r="AP892" s="13"/>
    </row>
    <row r="893">
      <c r="O893" s="36"/>
      <c r="AP893" s="13"/>
    </row>
    <row r="894">
      <c r="O894" s="36"/>
      <c r="AP894" s="13"/>
    </row>
    <row r="895">
      <c r="O895" s="36"/>
      <c r="AP895" s="13"/>
    </row>
    <row r="896">
      <c r="O896" s="36"/>
      <c r="AP896" s="13"/>
    </row>
    <row r="897">
      <c r="O897" s="36"/>
      <c r="AP897" s="13"/>
    </row>
    <row r="898">
      <c r="O898" s="36"/>
      <c r="AP898" s="13"/>
    </row>
    <row r="899">
      <c r="O899" s="36"/>
      <c r="AP899" s="13"/>
    </row>
    <row r="900">
      <c r="O900" s="36"/>
      <c r="AP900" s="13"/>
    </row>
    <row r="901">
      <c r="O901" s="36"/>
      <c r="AP901" s="13"/>
    </row>
    <row r="902">
      <c r="O902" s="36"/>
      <c r="AP902" s="13"/>
    </row>
    <row r="903">
      <c r="O903" s="36"/>
      <c r="AP903" s="13"/>
    </row>
    <row r="904">
      <c r="O904" s="36"/>
      <c r="AP904" s="13"/>
    </row>
    <row r="905">
      <c r="O905" s="36"/>
      <c r="AP905" s="13"/>
    </row>
    <row r="906">
      <c r="O906" s="36"/>
      <c r="AP906" s="13"/>
    </row>
    <row r="907">
      <c r="O907" s="36"/>
      <c r="AP907" s="13"/>
    </row>
    <row r="908">
      <c r="O908" s="36"/>
      <c r="AP908" s="13"/>
    </row>
    <row r="909">
      <c r="O909" s="36"/>
      <c r="AP909" s="13"/>
    </row>
    <row r="910">
      <c r="O910" s="36"/>
      <c r="AP910" s="13"/>
    </row>
    <row r="911">
      <c r="O911" s="36"/>
      <c r="AP911" s="13"/>
    </row>
    <row r="912">
      <c r="O912" s="36"/>
      <c r="AP912" s="13"/>
    </row>
    <row r="913">
      <c r="O913" s="36"/>
      <c r="AP913" s="13"/>
    </row>
    <row r="914">
      <c r="O914" s="36"/>
      <c r="AP914" s="13"/>
    </row>
    <row r="915">
      <c r="O915" s="36"/>
      <c r="AP915" s="13"/>
    </row>
    <row r="916">
      <c r="O916" s="36"/>
      <c r="AP916" s="13"/>
    </row>
    <row r="917">
      <c r="O917" s="36"/>
      <c r="AP917" s="13"/>
    </row>
    <row r="918">
      <c r="O918" s="36"/>
      <c r="AP918" s="13"/>
    </row>
    <row r="919">
      <c r="O919" s="36"/>
      <c r="AP919" s="13"/>
    </row>
    <row r="920">
      <c r="O920" s="36"/>
      <c r="AP920" s="13"/>
    </row>
    <row r="921">
      <c r="O921" s="36"/>
      <c r="AP921" s="13"/>
    </row>
    <row r="922">
      <c r="O922" s="36"/>
      <c r="AP922" s="13"/>
    </row>
    <row r="923">
      <c r="O923" s="36"/>
      <c r="AP923" s="13"/>
    </row>
    <row r="924">
      <c r="O924" s="36"/>
      <c r="AP924" s="13"/>
    </row>
    <row r="925">
      <c r="O925" s="36"/>
      <c r="AP925" s="13"/>
    </row>
    <row r="926">
      <c r="O926" s="36"/>
      <c r="AP926" s="13"/>
    </row>
    <row r="927">
      <c r="O927" s="36"/>
      <c r="AP927" s="13"/>
    </row>
    <row r="928">
      <c r="O928" s="36"/>
      <c r="AP928" s="13"/>
    </row>
    <row r="929">
      <c r="O929" s="36"/>
      <c r="AP929" s="13"/>
    </row>
    <row r="930">
      <c r="O930" s="36"/>
      <c r="AP930" s="13"/>
    </row>
    <row r="931">
      <c r="O931" s="36"/>
      <c r="AP931" s="13"/>
    </row>
    <row r="932">
      <c r="O932" s="36"/>
      <c r="AP932" s="13"/>
    </row>
    <row r="933">
      <c r="O933" s="36"/>
      <c r="AP933" s="13"/>
    </row>
    <row r="934">
      <c r="O934" s="36"/>
      <c r="AP934" s="13"/>
    </row>
    <row r="935">
      <c r="O935" s="36"/>
      <c r="AP935" s="13"/>
    </row>
    <row r="936">
      <c r="O936" s="36"/>
      <c r="AP936" s="13"/>
    </row>
    <row r="937">
      <c r="O937" s="36"/>
      <c r="AP937" s="13"/>
    </row>
    <row r="938">
      <c r="O938" s="36"/>
      <c r="AP938" s="13"/>
    </row>
    <row r="939">
      <c r="O939" s="36"/>
      <c r="AP939" s="13"/>
    </row>
    <row r="940">
      <c r="O940" s="36"/>
      <c r="AP940" s="13"/>
    </row>
    <row r="941">
      <c r="O941" s="36"/>
      <c r="AP941" s="13"/>
    </row>
    <row r="942">
      <c r="O942" s="36"/>
      <c r="AP942" s="13"/>
    </row>
    <row r="943">
      <c r="O943" s="36"/>
      <c r="AP943" s="13"/>
    </row>
    <row r="944">
      <c r="O944" s="36"/>
      <c r="AP944" s="13"/>
    </row>
    <row r="945">
      <c r="O945" s="36"/>
      <c r="AP945" s="13"/>
    </row>
    <row r="946">
      <c r="O946" s="36"/>
      <c r="AP946" s="13"/>
    </row>
    <row r="947">
      <c r="O947" s="36"/>
      <c r="AP947" s="13"/>
    </row>
    <row r="948">
      <c r="O948" s="36"/>
      <c r="AP948" s="13"/>
    </row>
    <row r="949">
      <c r="O949" s="36"/>
      <c r="AP949" s="13"/>
    </row>
    <row r="950">
      <c r="O950" s="36"/>
      <c r="AP950" s="13"/>
    </row>
    <row r="951">
      <c r="O951" s="36"/>
      <c r="AP951" s="13"/>
    </row>
    <row r="952">
      <c r="O952" s="36"/>
      <c r="AP952" s="13"/>
    </row>
    <row r="953">
      <c r="O953" s="36"/>
      <c r="AP953" s="13"/>
    </row>
    <row r="954">
      <c r="O954" s="36"/>
      <c r="AP954" s="13"/>
    </row>
    <row r="955">
      <c r="O955" s="36"/>
      <c r="AP955" s="13"/>
    </row>
    <row r="956">
      <c r="O956" s="36"/>
      <c r="AP956" s="13"/>
    </row>
    <row r="957">
      <c r="O957" s="36"/>
      <c r="AP957" s="13"/>
    </row>
    <row r="958">
      <c r="O958" s="36"/>
      <c r="AP958" s="13"/>
    </row>
    <row r="959">
      <c r="O959" s="36"/>
      <c r="AP959" s="13"/>
    </row>
    <row r="960">
      <c r="O960" s="36"/>
      <c r="AP960" s="13"/>
    </row>
    <row r="961">
      <c r="O961" s="36"/>
      <c r="AP961" s="13"/>
    </row>
    <row r="962">
      <c r="O962" s="36"/>
      <c r="AP962" s="13"/>
    </row>
    <row r="963">
      <c r="O963" s="36"/>
      <c r="AP963" s="13"/>
    </row>
    <row r="964">
      <c r="O964" s="36"/>
      <c r="AP964" s="13"/>
    </row>
    <row r="965">
      <c r="O965" s="36"/>
      <c r="AP965" s="13"/>
    </row>
    <row r="966">
      <c r="O966" s="36"/>
      <c r="AP966" s="13"/>
    </row>
    <row r="967">
      <c r="O967" s="36"/>
      <c r="AP967" s="13"/>
    </row>
    <row r="968">
      <c r="O968" s="36"/>
      <c r="AP968" s="13"/>
    </row>
    <row r="969">
      <c r="O969" s="36"/>
      <c r="AP969" s="13"/>
    </row>
    <row r="970">
      <c r="O970" s="36"/>
      <c r="AP970" s="13"/>
    </row>
    <row r="971">
      <c r="O971" s="36"/>
      <c r="AP971" s="13"/>
    </row>
    <row r="972">
      <c r="O972" s="36"/>
      <c r="AP972" s="13"/>
    </row>
    <row r="973">
      <c r="O973" s="36"/>
      <c r="AP973" s="13"/>
    </row>
    <row r="974">
      <c r="O974" s="36"/>
      <c r="AP974" s="13"/>
    </row>
    <row r="975">
      <c r="O975" s="36"/>
      <c r="AP975" s="13"/>
    </row>
    <row r="976">
      <c r="O976" s="36"/>
      <c r="AP976" s="13"/>
    </row>
    <row r="977">
      <c r="O977" s="36"/>
      <c r="AP977" s="13"/>
    </row>
    <row r="978">
      <c r="O978" s="36"/>
      <c r="AP978" s="13"/>
    </row>
    <row r="979">
      <c r="O979" s="36"/>
      <c r="AP979" s="13"/>
    </row>
    <row r="980">
      <c r="O980" s="36"/>
      <c r="AP980" s="13"/>
    </row>
    <row r="981">
      <c r="O981" s="36"/>
      <c r="AP981" s="13"/>
    </row>
    <row r="982">
      <c r="O982" s="36"/>
      <c r="AP982" s="13"/>
    </row>
    <row r="983">
      <c r="O983" s="36"/>
      <c r="AP983" s="13"/>
    </row>
    <row r="984">
      <c r="O984" s="36"/>
      <c r="AP984" s="13"/>
    </row>
    <row r="985">
      <c r="O985" s="36"/>
      <c r="AP985" s="13"/>
    </row>
    <row r="986">
      <c r="O986" s="36"/>
      <c r="AP986" s="13"/>
    </row>
    <row r="987">
      <c r="O987" s="36"/>
      <c r="AP987" s="13"/>
    </row>
    <row r="988">
      <c r="O988" s="36"/>
      <c r="AP988" s="13"/>
    </row>
    <row r="989">
      <c r="O989" s="36"/>
      <c r="AP989" s="13"/>
    </row>
    <row r="990">
      <c r="O990" s="36"/>
      <c r="AP990" s="13"/>
    </row>
    <row r="991">
      <c r="O991" s="36"/>
      <c r="AP991" s="13"/>
    </row>
    <row r="992">
      <c r="O992" s="36"/>
      <c r="AP992" s="13"/>
    </row>
    <row r="993">
      <c r="O993" s="36"/>
      <c r="AP993" s="13"/>
    </row>
    <row r="994">
      <c r="O994" s="36"/>
      <c r="AP994" s="13"/>
    </row>
    <row r="995">
      <c r="O995" s="36"/>
      <c r="AP995" s="13"/>
    </row>
    <row r="996">
      <c r="O996" s="36"/>
      <c r="AP996" s="13"/>
    </row>
    <row r="997">
      <c r="O997" s="36"/>
      <c r="AP997" s="13"/>
    </row>
    <row r="998">
      <c r="O998" s="36"/>
      <c r="AP998" s="13"/>
    </row>
    <row r="999">
      <c r="O999" s="36"/>
      <c r="AP999" s="13"/>
    </row>
    <row r="1000">
      <c r="O1000" s="36"/>
      <c r="AP1000" s="13"/>
    </row>
  </sheetData>
  <drawing r:id="rId1"/>
  <tableParts count="1">
    <tablePart r:id="rId3"/>
  </tableParts>
</worksheet>
</file>