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spostas ao formulário 1" sheetId="1" r:id="rId4"/>
  </sheets>
  <definedNames>
    <definedName hidden="1" localSheetId="0" name="_xlnm._FilterDatabase">'Respostas ao formulário 1'!$A$1:$AK$116</definedName>
    <definedName hidden="1" localSheetId="0" name="Z_AAA24CD1_C1D9_4A82_A4A4_B4B8B10044E2_.wvu.FilterData">'Respostas ao formulário 1'!$A$1:$AK$116</definedName>
  </definedNames>
  <calcPr/>
  <customWorkbookViews>
    <customWorkbookView activeSheetId="0" maximized="1" windowHeight="0" windowWidth="0" guid="{AAA24CD1-C1D9-4A82-A4A4-B4B8B10044E2}" name="Filtro 1"/>
  </customWorkbookViews>
</workbook>
</file>

<file path=xl/sharedStrings.xml><?xml version="1.0" encoding="utf-8"?>
<sst xmlns="http://schemas.openxmlformats.org/spreadsheetml/2006/main" count="208" uniqueCount="172">
  <si>
    <t>Carimbo de data/hora</t>
  </si>
  <si>
    <t>Endereço de e-mail</t>
  </si>
  <si>
    <t>Endereço de e-mail*</t>
  </si>
  <si>
    <t>NOME DA PESSOA QUE ESTÁ INSERINDO AS INFORMAÇÕES</t>
  </si>
  <si>
    <t>CPF</t>
  </si>
  <si>
    <t>MUNICÍPIO</t>
  </si>
  <si>
    <t>CÓDIGO DO MEC (INEP)</t>
  </si>
  <si>
    <t>NOME DA ESCOLA</t>
  </si>
  <si>
    <t>CNPJ</t>
  </si>
  <si>
    <t>GESTOR (A) ESCOLAR</t>
  </si>
  <si>
    <t>ENDEREÇO</t>
  </si>
  <si>
    <t>BAIRRO</t>
  </si>
  <si>
    <t>CEP</t>
  </si>
  <si>
    <t>TELEFONE PARA CONTATO</t>
  </si>
  <si>
    <t>E-MAIL DA ESCOLA</t>
  </si>
  <si>
    <t>ACEROLA (KG) R$ 3,82</t>
  </si>
  <si>
    <t>BANANA (KG) R$ 4,68</t>
  </si>
  <si>
    <t>ALFACE (KG) R$ 6,50</t>
  </si>
  <si>
    <t>BATATA DOCE (KG) R$ 3,16</t>
  </si>
  <si>
    <t>BATATA INGLESA (KG) R$6,88</t>
  </si>
  <si>
    <t>LÍQUIDOS LÁCTEOS (L) R$ 6,29</t>
  </si>
  <si>
    <t>BOLO (KG) R$ 14,03</t>
  </si>
  <si>
    <t>COENTRO (KG) R$ 9,98</t>
  </si>
  <si>
    <t>FEIJÃO MACASSAR (KG) R$ 7,78</t>
  </si>
  <si>
    <t>FEIJÃO VERDE (KG) R$ 7,78</t>
  </si>
  <si>
    <t>FRANGO CAIPIRA OU DE GRANJA (KG) R$ 20,50</t>
  </si>
  <si>
    <t>GOIABA (KG) R$ 3,15</t>
  </si>
  <si>
    <t>LIMÃO TAHITI (KG) R$ 3,94</t>
  </si>
  <si>
    <t>MACAXEIRA (KG) R$ 3,33</t>
  </si>
  <si>
    <t>MAMÃO (KG) R$ 2,85</t>
  </si>
  <si>
    <t>MANGA (KG) R$ 3,26</t>
  </si>
  <si>
    <t>MELANCIA (KG) R$ 3,08</t>
  </si>
  <si>
    <t>PIMENTÃO (KG) R$ 6,42</t>
  </si>
  <si>
    <t>POLPA DE ACEROLA (KG) R$ 12,50</t>
  </si>
  <si>
    <t>POLPA DE CAJU (KG) R$12,50</t>
  </si>
  <si>
    <t>POLPA DE GOIABA (KG) R$ 12,50</t>
  </si>
  <si>
    <t>QUEIJO COALHO (KG) R$ 36,20</t>
  </si>
  <si>
    <t>25016059@see.pb.gov.br</t>
  </si>
  <si>
    <t>JÉSSICA LEITE DA SILVA</t>
  </si>
  <si>
    <t>04610076497</t>
  </si>
  <si>
    <t>CAJAZEIRINHAS</t>
  </si>
  <si>
    <t>13 - CAJAZEIRINHAS  - EEEF de Cajazeirinhas (Maria Soledade Assis de Freitas)</t>
  </si>
  <si>
    <t>03111276000135</t>
  </si>
  <si>
    <t>ILIVANIA RODRIGUES DE LIMA COSTA</t>
  </si>
  <si>
    <t>RUA ANTONIO CEZÁRIO DA SILVA</t>
  </si>
  <si>
    <t>CENTRO</t>
  </si>
  <si>
    <t>25013840@see.pb.gov.br</t>
  </si>
  <si>
    <t>Wênia Vertich Formiga Leite Barbosa</t>
  </si>
  <si>
    <t>069.704.164-61</t>
  </si>
  <si>
    <t>Condado</t>
  </si>
  <si>
    <t>13 - CONDADO - EEEFM Dr. Trajano P. Nóbrega</t>
  </si>
  <si>
    <t>01.415.628/0001-10</t>
  </si>
  <si>
    <t>Rua Miguel Fernandes Ferreira, S/N</t>
  </si>
  <si>
    <t>Centro</t>
  </si>
  <si>
    <t>25003038@see.pb.gov.br</t>
  </si>
  <si>
    <t>SORAYA DE SOUSA FERNANDES</t>
  </si>
  <si>
    <t>008832094-46</t>
  </si>
  <si>
    <t>LAGOA</t>
  </si>
  <si>
    <t>13 - LAGOA - EEEF Mons. Valeriano Pereira</t>
  </si>
  <si>
    <t>0161525200198</t>
  </si>
  <si>
    <t>RUA PADRE ARISTIDES</t>
  </si>
  <si>
    <t>janiery.lopes@escola.pb.gov.br</t>
  </si>
  <si>
    <t xml:space="preserve">Janiery.lopes@escola.pb.gov.br </t>
  </si>
  <si>
    <t xml:space="preserve">Janiery Pereira e Silva Lopes </t>
  </si>
  <si>
    <t>056.736.724-03</t>
  </si>
  <si>
    <t>Lagoa</t>
  </si>
  <si>
    <t>13 - LAGOA - EEEFM Frei Bruno</t>
  </si>
  <si>
    <t>03.060.997/0001-63</t>
  </si>
  <si>
    <t>Janiery Pereira e Silva Lopes</t>
  </si>
  <si>
    <t>Travessa simplicio Roque</t>
  </si>
  <si>
    <t>escolafreibruno@gmail.com</t>
  </si>
  <si>
    <t>25015320@see.pb.gov.br</t>
  </si>
  <si>
    <t>escolafsc.pb@gmail.com</t>
  </si>
  <si>
    <t>Fabrício Ribeiro de Sousa</t>
  </si>
  <si>
    <t>06628129489</t>
  </si>
  <si>
    <t>Paulista</t>
  </si>
  <si>
    <t>13 - PAULISTA - EEEF Francisco S. Cavalcante</t>
  </si>
  <si>
    <t>019490410001-91</t>
  </si>
  <si>
    <t>Rua Belarmino Fernandes de França, sn</t>
  </si>
  <si>
    <t>58860-000</t>
  </si>
  <si>
    <t>25016032@see.pb.gov.br</t>
  </si>
  <si>
    <t xml:space="preserve">Josefa Formiga Leite de Almeida </t>
  </si>
  <si>
    <t>504.723.994-20</t>
  </si>
  <si>
    <t>Pombal</t>
  </si>
  <si>
    <t>13 - POMBAL - EEEF Amélia Maria da Luz</t>
  </si>
  <si>
    <t>01.595.983/0001-19</t>
  </si>
  <si>
    <t>Travessa Cel. José Avelino</t>
  </si>
  <si>
    <t>Petropólis</t>
  </si>
  <si>
    <t>jnetaformiga@gmail.com</t>
  </si>
  <si>
    <t>25016075@see.pb.gov.br</t>
  </si>
  <si>
    <t>leonardoalencar2840@gmail.com</t>
  </si>
  <si>
    <t>Leonardo Alencar Ribeiro</t>
  </si>
  <si>
    <t>071.162.944-73</t>
  </si>
  <si>
    <t>Pombal - PB</t>
  </si>
  <si>
    <t>13 - POMBAL - EEEF de Estrelo</t>
  </si>
  <si>
    <t>08.023.271/0001-74</t>
  </si>
  <si>
    <t>Sitio Estrelo</t>
  </si>
  <si>
    <t>Zona - Rural</t>
  </si>
  <si>
    <t>58840-000</t>
  </si>
  <si>
    <t>eeefdeestrelo2019@gmail.com</t>
  </si>
  <si>
    <t>25118560@see.pb.gov.br</t>
  </si>
  <si>
    <t>joanaivonildes@gmail.com</t>
  </si>
  <si>
    <t>Franciélio Arruda Fernandes</t>
  </si>
  <si>
    <t>011.584.884-32</t>
  </si>
  <si>
    <t>13 - POMBAL - EEEF Joana Ivonildes Bandeira</t>
  </si>
  <si>
    <t>04.268.901/0001-10</t>
  </si>
  <si>
    <t>Katia Rejane Pereira de Queiroga</t>
  </si>
  <si>
    <t>Rua Cromacio Wanderley, SN</t>
  </si>
  <si>
    <t>Vida Nova</t>
  </si>
  <si>
    <t>25016024@see.pb.gov.br</t>
  </si>
  <si>
    <t>SILVIA ANDREA ANSELMO REIS</t>
  </si>
  <si>
    <t>04763064428</t>
  </si>
  <si>
    <t>13 - POMBAL - EEEF Oito de Julho</t>
  </si>
  <si>
    <t>01.612.121/0001-57</t>
  </si>
  <si>
    <t>Silvia Andrea Anselmo Reis</t>
  </si>
  <si>
    <t>Rua Praça da Bandeira</t>
  </si>
  <si>
    <t>25015893@see.pb.gov.br</t>
  </si>
  <si>
    <t>25015893@sec.pb.gov.br</t>
  </si>
  <si>
    <t>Almira Lima Saldanha</t>
  </si>
  <si>
    <t>645.786.074-53</t>
  </si>
  <si>
    <t>Pombal.</t>
  </si>
  <si>
    <t>13 - POMBAL - EEEFM Arruda Câmara</t>
  </si>
  <si>
    <t>01623221/001-89</t>
  </si>
  <si>
    <t>Margem da BR, 230/SN</t>
  </si>
  <si>
    <t>Jardim Rogério.</t>
  </si>
  <si>
    <t>escolaarrudacamara51@gmail.com</t>
  </si>
  <si>
    <t>25015885@see.pb.gov.br</t>
  </si>
  <si>
    <t>ej.damata@gmail.com</t>
  </si>
  <si>
    <t xml:space="preserve">Tibério Marques Pereira </t>
  </si>
  <si>
    <t>06142517459</t>
  </si>
  <si>
    <t>13 - POMBAL - EEEFM João da Mata</t>
  </si>
  <si>
    <t>01623213000132</t>
  </si>
  <si>
    <t xml:space="preserve">Praça Dr. Jose Ferreira de Queiroga </t>
  </si>
  <si>
    <t xml:space="preserve">Centro </t>
  </si>
  <si>
    <t>elisangela.fernandes010@escola.pb.gov.br</t>
  </si>
  <si>
    <t>ecitmvf@gmail.com</t>
  </si>
  <si>
    <t>MÁRCIO WENDEL SLVA DE SOUSA</t>
  </si>
  <si>
    <t>04310340440</t>
  </si>
  <si>
    <t>POMBAL</t>
  </si>
  <si>
    <t>13 - POMBAL - EEEFM Mons. Vicente de Freitas</t>
  </si>
  <si>
    <t>001.746.698/0001-51</t>
  </si>
  <si>
    <t>MÁRCIO WENDEL SILVA DE SOUSA</t>
  </si>
  <si>
    <t>RUA PROFESSOR LUIZ FERREIRA CAMPOS</t>
  </si>
  <si>
    <t>JARDIM ROGÉRIO</t>
  </si>
  <si>
    <t>25016105@see.pb.gov.br</t>
  </si>
  <si>
    <t>escolaestadualsb@gmal.com</t>
  </si>
  <si>
    <t>Francileide dos Santos Furtunato</t>
  </si>
  <si>
    <t>03966695499</t>
  </si>
  <si>
    <t>São Bentinho</t>
  </si>
  <si>
    <t>13 - SÃO BENTINHO - EEEF Dep. Levi O. Ferreira</t>
  </si>
  <si>
    <t>01632104000181</t>
  </si>
  <si>
    <t>Rua Ernane Roque de Arruda</t>
  </si>
  <si>
    <t>escolaestadualsb@gmail.com</t>
  </si>
  <si>
    <t>25016164@see.pb.gov.br</t>
  </si>
  <si>
    <t>cicerosevero14@outlook.com</t>
  </si>
  <si>
    <t>VALTERLUCIA QUEIROGA MARTINS</t>
  </si>
  <si>
    <t>094.877.034-11</t>
  </si>
  <si>
    <t>SÃO DOMINGOS</t>
  </si>
  <si>
    <t>13 - SÃO DOMINGOS DE POMBAL - EEEF de São Domingos ( Prof. Cicero S. Lopes)</t>
  </si>
  <si>
    <t>05.400.073/0001-94</t>
  </si>
  <si>
    <t>MARIA JANIELE DE ALMEIDA BATISTA RODRIGUES</t>
  </si>
  <si>
    <t>RUA EMÍLIA SANTINA DE JESUS</t>
  </si>
  <si>
    <t>BELA VISTA</t>
  </si>
  <si>
    <t>58853-000</t>
  </si>
  <si>
    <t>25014226@see.pb.gov.br</t>
  </si>
  <si>
    <t>ALEXANDRINA ALVES DE OLIVEIRA</t>
  </si>
  <si>
    <t>VISTA SERRANA</t>
  </si>
  <si>
    <t>13 - VISTA SERRANA  - EEEFM Cel. Manoel M de Araújo</t>
  </si>
  <si>
    <t>01423519000145</t>
  </si>
  <si>
    <t>RUA JOÃO FRANCISCO FILHO Nº 190</t>
  </si>
  <si>
    <t>TOTAL (KG)</t>
  </si>
  <si>
    <t>TOTAL (R$)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</si>
</sst>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/d/yyyy h:mm:ss"/>
    <numFmt numFmtId="165" formatCode="[$R$ -416]#,##0.00"/>
  </numFmts>
  <fonts count="5">
    <font>
      <sz val="10.0"/>
      <color rgb="FF000000"/>
      <name val="Arial"/>
      <scheme val="minor"/>
    </font>
    <font>
      <color theme="1"/>
      <name val="Arial"/>
      <scheme val="minor"/>
    </font>
    <font>
      <sz val="9.0"/>
      <color theme="1"/>
      <name val="Arial"/>
      <scheme val="minor"/>
    </font>
    <font>
      <b/>
      <color theme="1"/>
      <name val="Arial"/>
      <scheme val="minor"/>
    </font>
    <font>
      <b/>
      <sz val="9.0"/>
      <color theme="1"/>
      <name val="Arial"/>
      <scheme val="minor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wrapText="1"/>
    </xf>
    <xf borderId="0" fillId="0" fontId="2" numFmtId="0" xfId="0" applyAlignment="1" applyFont="1">
      <alignment shrinkToFit="0" wrapText="1"/>
    </xf>
    <xf borderId="0" fillId="0" fontId="1" numFmtId="0" xfId="0" applyAlignment="1" applyFont="1">
      <alignment horizontal="right" shrinkToFit="0" wrapText="1"/>
    </xf>
    <xf borderId="0" fillId="0" fontId="1" numFmtId="0" xfId="0" applyAlignment="1" applyFont="1">
      <alignment readingOrder="0" shrinkToFit="0" wrapText="1"/>
    </xf>
    <xf borderId="0" fillId="0" fontId="1" numFmtId="164" xfId="0" applyAlignment="1" applyFont="1" applyNumberFormat="1">
      <alignment readingOrder="0"/>
    </xf>
    <xf borderId="0" fillId="0" fontId="1" numFmtId="0" xfId="0" applyAlignment="1" applyFont="1">
      <alignment readingOrder="0"/>
    </xf>
    <xf quotePrefix="1" borderId="0" fillId="0" fontId="1" numFmtId="0" xfId="0" applyAlignment="1" applyFont="1">
      <alignment readingOrder="0"/>
    </xf>
    <xf borderId="0" fillId="0" fontId="2" numFmtId="0" xfId="0" applyAlignment="1" applyFont="1">
      <alignment readingOrder="0" shrinkToFit="0" wrapText="1"/>
    </xf>
    <xf borderId="0" fillId="0" fontId="1" numFmtId="0" xfId="0" applyAlignment="1" applyFont="1">
      <alignment horizontal="right" readingOrder="0"/>
    </xf>
    <xf borderId="0" fillId="0" fontId="1" numFmtId="3" xfId="0" applyAlignment="1" applyFont="1" applyNumberFormat="1">
      <alignment readingOrder="0"/>
    </xf>
    <xf borderId="0" fillId="0" fontId="3" numFmtId="0" xfId="0" applyFont="1"/>
    <xf borderId="0" fillId="0" fontId="3" numFmtId="0" xfId="0" applyAlignment="1" applyFont="1">
      <alignment shrinkToFit="0" wrapText="1"/>
    </xf>
    <xf borderId="0" fillId="0" fontId="4" numFmtId="0" xfId="0" applyAlignment="1" applyFont="1">
      <alignment shrinkToFit="0" wrapText="1"/>
    </xf>
    <xf borderId="0" fillId="0" fontId="3" numFmtId="0" xfId="0" applyAlignment="1" applyFont="1">
      <alignment horizontal="right"/>
    </xf>
    <xf borderId="0" fillId="0" fontId="4" numFmtId="0" xfId="0" applyAlignment="1" applyFont="1">
      <alignment readingOrder="0" shrinkToFit="0" wrapText="1"/>
    </xf>
    <xf borderId="0" fillId="0" fontId="3" numFmtId="165" xfId="0" applyFont="1" applyNumberFormat="1"/>
    <xf borderId="0" fillId="0" fontId="3" numFmtId="165" xfId="0" applyAlignment="1" applyFont="1" applyNumberFormat="1">
      <alignment shrinkToFit="0" wrapText="1"/>
    </xf>
    <xf borderId="0" fillId="0" fontId="4" numFmtId="165" xfId="0" applyAlignment="1" applyFont="1" applyNumberFormat="1">
      <alignment shrinkToFit="0" wrapText="1"/>
    </xf>
    <xf borderId="0" fillId="0" fontId="3" numFmtId="165" xfId="0" applyAlignment="1" applyFont="1" applyNumberFormat="1">
      <alignment horizontal="right"/>
    </xf>
    <xf borderId="0" fillId="0" fontId="4" numFmtId="165" xfId="0" applyAlignment="1" applyFont="1" applyNumberFormat="1">
      <alignment readingOrder="0" shrinkToFit="0" wrapText="1"/>
    </xf>
    <xf borderId="0" fillId="0" fontId="1" numFmtId="0" xfId="0" applyAlignment="1" applyFont="1">
      <alignment horizontal="right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xSplit="8.0" ySplit="1.0" topLeftCell="I2" activePane="bottomRight" state="frozen"/>
      <selection activeCell="I1" sqref="I1" pane="topRight"/>
      <selection activeCell="A2" sqref="A2" pane="bottomLeft"/>
      <selection activeCell="I2" sqref="I2" pane="bottomRight"/>
    </sheetView>
  </sheetViews>
  <sheetFormatPr customHeight="1" defaultColWidth="12.63" defaultRowHeight="15.75"/>
  <cols>
    <col customWidth="1" hidden="1" min="1" max="7" width="18.88"/>
    <col customWidth="1" min="8" max="8" width="49.5"/>
    <col customWidth="1" hidden="1" min="9" max="15" width="18.88"/>
    <col customWidth="1" min="16" max="19" width="18.88"/>
    <col customWidth="1" hidden="1" min="20" max="20" width="18.88"/>
    <col customWidth="1" min="21" max="37" width="18.88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  <c r="L1" s="1" t="s">
        <v>11</v>
      </c>
      <c r="M1" s="3" t="s">
        <v>12</v>
      </c>
      <c r="N1" s="3" t="s">
        <v>13</v>
      </c>
      <c r="O1" s="2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4" t="s">
        <v>34</v>
      </c>
      <c r="AJ1" s="1" t="s">
        <v>35</v>
      </c>
      <c r="AK1" s="1" t="s">
        <v>36</v>
      </c>
    </row>
    <row r="2">
      <c r="A2" s="5">
        <v>44722.75567351852</v>
      </c>
      <c r="B2" s="6" t="s">
        <v>37</v>
      </c>
      <c r="C2" s="6" t="s">
        <v>37</v>
      </c>
      <c r="D2" s="6" t="s">
        <v>38</v>
      </c>
      <c r="E2" s="7" t="s">
        <v>39</v>
      </c>
      <c r="F2" s="6" t="s">
        <v>40</v>
      </c>
      <c r="G2" s="6">
        <v>2.5016059E7</v>
      </c>
      <c r="H2" s="4" t="s">
        <v>41</v>
      </c>
      <c r="I2" s="7" t="s">
        <v>42</v>
      </c>
      <c r="J2" s="4" t="s">
        <v>43</v>
      </c>
      <c r="K2" s="8" t="s">
        <v>44</v>
      </c>
      <c r="L2" s="6" t="s">
        <v>45</v>
      </c>
      <c r="M2" s="9">
        <v>5.8885E7</v>
      </c>
      <c r="N2" s="9">
        <v>8.3996314169E10</v>
      </c>
      <c r="O2" s="8" t="s">
        <v>37</v>
      </c>
      <c r="P2" s="6">
        <v>28.5</v>
      </c>
      <c r="Q2" s="6">
        <v>102.5</v>
      </c>
      <c r="R2" s="6">
        <v>100.0</v>
      </c>
      <c r="S2" s="6">
        <v>120.5</v>
      </c>
      <c r="T2" s="6">
        <v>51.5</v>
      </c>
      <c r="U2" s="6">
        <v>178.0</v>
      </c>
      <c r="V2" s="6">
        <v>22.5</v>
      </c>
      <c r="W2" s="6">
        <v>5.0</v>
      </c>
      <c r="X2" s="6">
        <v>151.5</v>
      </c>
      <c r="Y2" s="6">
        <v>0.0</v>
      </c>
      <c r="Z2" s="6">
        <v>76.5</v>
      </c>
      <c r="AA2" s="6">
        <v>44.5</v>
      </c>
      <c r="AB2" s="6">
        <v>16.0</v>
      </c>
      <c r="AC2" s="6">
        <v>67.0</v>
      </c>
      <c r="AD2" s="6">
        <v>42.5</v>
      </c>
      <c r="AE2" s="6">
        <v>36.0</v>
      </c>
      <c r="AF2" s="6">
        <v>44.5</v>
      </c>
      <c r="AG2" s="6">
        <v>12.0</v>
      </c>
      <c r="AH2" s="6">
        <v>250.5</v>
      </c>
      <c r="AI2" s="6">
        <v>250.5</v>
      </c>
      <c r="AJ2" s="6">
        <v>44.5</v>
      </c>
      <c r="AK2" s="6">
        <v>18.0</v>
      </c>
    </row>
    <row r="3">
      <c r="A3" s="5">
        <v>44722.54043425926</v>
      </c>
      <c r="B3" s="6" t="s">
        <v>46</v>
      </c>
      <c r="C3" s="6" t="s">
        <v>46</v>
      </c>
      <c r="D3" s="6" t="s">
        <v>47</v>
      </c>
      <c r="E3" s="6" t="s">
        <v>48</v>
      </c>
      <c r="F3" s="6" t="s">
        <v>49</v>
      </c>
      <c r="G3" s="6">
        <v>2.501384E7</v>
      </c>
      <c r="H3" s="4" t="s">
        <v>50</v>
      </c>
      <c r="I3" s="6" t="s">
        <v>51</v>
      </c>
      <c r="J3" s="4" t="s">
        <v>47</v>
      </c>
      <c r="K3" s="8" t="s">
        <v>52</v>
      </c>
      <c r="L3" s="6" t="s">
        <v>53</v>
      </c>
      <c r="M3" s="9">
        <v>5.8714E7</v>
      </c>
      <c r="N3" s="9">
        <v>8.3981029906E10</v>
      </c>
      <c r="O3" s="8" t="s">
        <v>46</v>
      </c>
      <c r="P3" s="6">
        <v>0.0</v>
      </c>
      <c r="Q3" s="6">
        <v>0.0</v>
      </c>
      <c r="R3" s="6">
        <v>0.0</v>
      </c>
      <c r="S3" s="6">
        <v>0.0</v>
      </c>
      <c r="T3" s="6">
        <v>0.0</v>
      </c>
      <c r="U3" s="6">
        <v>0.0</v>
      </c>
      <c r="V3" s="6">
        <v>250.0</v>
      </c>
      <c r="W3" s="6">
        <v>0.0</v>
      </c>
      <c r="X3" s="6">
        <v>0.0</v>
      </c>
      <c r="Y3" s="6">
        <v>0.0</v>
      </c>
      <c r="Z3" s="6">
        <v>300.0</v>
      </c>
      <c r="AA3" s="6">
        <v>0.0</v>
      </c>
      <c r="AB3" s="6">
        <v>0.0</v>
      </c>
      <c r="AC3" s="6">
        <v>0.0</v>
      </c>
      <c r="AD3" s="6">
        <v>0.0</v>
      </c>
      <c r="AE3" s="6">
        <v>0.0</v>
      </c>
      <c r="AF3" s="6">
        <v>0.0</v>
      </c>
      <c r="AG3" s="6">
        <v>0.0</v>
      </c>
      <c r="AH3" s="6">
        <v>230.0</v>
      </c>
      <c r="AI3" s="6">
        <v>240.0</v>
      </c>
      <c r="AJ3" s="6">
        <v>230.0</v>
      </c>
      <c r="AK3" s="6">
        <v>0.0</v>
      </c>
    </row>
    <row r="4">
      <c r="A4" s="5">
        <v>44720.6425159375</v>
      </c>
      <c r="B4" s="6" t="s">
        <v>54</v>
      </c>
      <c r="C4" s="6" t="s">
        <v>54</v>
      </c>
      <c r="D4" s="6" t="s">
        <v>55</v>
      </c>
      <c r="E4" s="6" t="s">
        <v>56</v>
      </c>
      <c r="F4" s="6" t="s">
        <v>57</v>
      </c>
      <c r="G4" s="6">
        <v>2.5003038E7</v>
      </c>
      <c r="H4" s="4" t="s">
        <v>58</v>
      </c>
      <c r="I4" s="7" t="s">
        <v>59</v>
      </c>
      <c r="J4" s="4" t="s">
        <v>55</v>
      </c>
      <c r="K4" s="8" t="s">
        <v>60</v>
      </c>
      <c r="L4" s="6" t="s">
        <v>45</v>
      </c>
      <c r="M4" s="9">
        <v>5.8835E7</v>
      </c>
      <c r="N4" s="9">
        <v>8.399479436E9</v>
      </c>
      <c r="O4" s="8" t="s">
        <v>54</v>
      </c>
      <c r="P4" s="6">
        <v>0.0</v>
      </c>
      <c r="Q4" s="10">
        <v>1000.0</v>
      </c>
      <c r="R4" s="6">
        <v>0.0</v>
      </c>
      <c r="S4" s="6">
        <v>950.0</v>
      </c>
      <c r="T4" s="6">
        <v>0.0</v>
      </c>
      <c r="U4" s="6">
        <v>1250.0</v>
      </c>
      <c r="V4" s="6">
        <v>400.0</v>
      </c>
      <c r="W4" s="6">
        <v>25.0</v>
      </c>
      <c r="X4" s="6">
        <v>0.0</v>
      </c>
      <c r="Y4" s="6">
        <v>0.0</v>
      </c>
      <c r="Z4" s="6">
        <v>900.0</v>
      </c>
      <c r="AA4" s="6">
        <v>350.0</v>
      </c>
      <c r="AB4" s="6">
        <v>0.0</v>
      </c>
      <c r="AC4" s="6">
        <v>1150.0</v>
      </c>
      <c r="AD4" s="6">
        <v>1200.0</v>
      </c>
      <c r="AE4" s="6">
        <v>0.0</v>
      </c>
      <c r="AF4" s="6">
        <v>200.0</v>
      </c>
      <c r="AG4" s="6">
        <v>25.0</v>
      </c>
      <c r="AH4" s="6">
        <v>0.0</v>
      </c>
      <c r="AI4" s="10">
        <v>2000.0</v>
      </c>
      <c r="AJ4" s="6">
        <v>0.0</v>
      </c>
      <c r="AK4" s="6">
        <v>0.0</v>
      </c>
    </row>
    <row r="5">
      <c r="A5" s="5">
        <v>44722.58990435185</v>
      </c>
      <c r="B5" s="6" t="s">
        <v>61</v>
      </c>
      <c r="C5" s="6" t="s">
        <v>62</v>
      </c>
      <c r="D5" s="6" t="s">
        <v>63</v>
      </c>
      <c r="E5" s="6" t="s">
        <v>64</v>
      </c>
      <c r="F5" s="6" t="s">
        <v>65</v>
      </c>
      <c r="G5" s="6">
        <v>2.5003054E7</v>
      </c>
      <c r="H5" s="4" t="s">
        <v>66</v>
      </c>
      <c r="I5" s="6" t="s">
        <v>67</v>
      </c>
      <c r="J5" s="4" t="s">
        <v>68</v>
      </c>
      <c r="K5" s="8" t="s">
        <v>69</v>
      </c>
      <c r="L5" s="6" t="s">
        <v>53</v>
      </c>
      <c r="M5" s="9">
        <v>5.8835E7</v>
      </c>
      <c r="N5" s="9">
        <v>8.3996554258E10</v>
      </c>
      <c r="O5" s="8" t="s">
        <v>70</v>
      </c>
      <c r="P5" s="6">
        <v>100.0</v>
      </c>
      <c r="Q5" s="6">
        <v>250.0</v>
      </c>
      <c r="R5" s="6">
        <v>50.0</v>
      </c>
      <c r="S5" s="6">
        <v>200.0</v>
      </c>
      <c r="T5" s="6">
        <v>80.0</v>
      </c>
      <c r="U5" s="6">
        <v>100.0</v>
      </c>
      <c r="V5" s="6">
        <v>0.0</v>
      </c>
      <c r="W5" s="6">
        <v>15.0</v>
      </c>
      <c r="X5" s="6">
        <v>100.0</v>
      </c>
      <c r="Y5" s="6">
        <v>0.0</v>
      </c>
      <c r="Z5" s="6">
        <v>50.0</v>
      </c>
      <c r="AA5" s="6">
        <v>200.0</v>
      </c>
      <c r="AB5" s="6">
        <v>0.0</v>
      </c>
      <c r="AC5" s="6">
        <v>400.0</v>
      </c>
      <c r="AD5" s="6">
        <v>150.0</v>
      </c>
      <c r="AE5" s="6">
        <v>100.0</v>
      </c>
      <c r="AF5" s="6">
        <v>200.0</v>
      </c>
      <c r="AG5" s="6">
        <v>20.0</v>
      </c>
      <c r="AH5" s="6">
        <v>50.0</v>
      </c>
      <c r="AI5" s="6">
        <v>60.0</v>
      </c>
      <c r="AJ5" s="6">
        <v>0.0</v>
      </c>
      <c r="AK5" s="6">
        <v>0.0</v>
      </c>
    </row>
    <row r="6">
      <c r="A6" s="5">
        <v>44722.67748327546</v>
      </c>
      <c r="B6" s="6" t="s">
        <v>71</v>
      </c>
      <c r="C6" s="6" t="s">
        <v>72</v>
      </c>
      <c r="D6" s="6" t="s">
        <v>73</v>
      </c>
      <c r="E6" s="7" t="s">
        <v>74</v>
      </c>
      <c r="F6" s="6" t="s">
        <v>75</v>
      </c>
      <c r="G6" s="6">
        <v>2.501532E7</v>
      </c>
      <c r="H6" s="4" t="s">
        <v>76</v>
      </c>
      <c r="I6" s="6" t="s">
        <v>77</v>
      </c>
      <c r="J6" s="4" t="s">
        <v>73</v>
      </c>
      <c r="K6" s="8" t="s">
        <v>78</v>
      </c>
      <c r="L6" s="6" t="s">
        <v>53</v>
      </c>
      <c r="M6" s="9" t="s">
        <v>79</v>
      </c>
      <c r="N6" s="9">
        <v>8.3996177998E10</v>
      </c>
      <c r="O6" s="8" t="s">
        <v>71</v>
      </c>
      <c r="P6" s="6">
        <v>127.5</v>
      </c>
      <c r="Q6" s="6">
        <v>403.5</v>
      </c>
      <c r="R6" s="6">
        <v>86.0</v>
      </c>
      <c r="S6" s="6">
        <v>481.5</v>
      </c>
      <c r="T6" s="6">
        <v>77.5</v>
      </c>
      <c r="U6" s="6">
        <v>827.5</v>
      </c>
      <c r="V6" s="6">
        <v>107.0</v>
      </c>
      <c r="W6" s="6">
        <v>16.0</v>
      </c>
      <c r="X6" s="6">
        <v>156.0</v>
      </c>
      <c r="Y6" s="6">
        <v>160.0</v>
      </c>
      <c r="Z6" s="6">
        <v>397.0</v>
      </c>
      <c r="AA6" s="6">
        <v>46.0</v>
      </c>
      <c r="AB6" s="6">
        <v>16.5</v>
      </c>
      <c r="AC6" s="6">
        <v>536.5</v>
      </c>
      <c r="AD6" s="6">
        <v>197.5</v>
      </c>
      <c r="AE6" s="6">
        <v>37.0</v>
      </c>
      <c r="AF6" s="6">
        <v>214.0</v>
      </c>
      <c r="AG6" s="6">
        <v>33.5</v>
      </c>
      <c r="AH6" s="6">
        <v>258.0</v>
      </c>
      <c r="AI6" s="6">
        <v>1214.5</v>
      </c>
      <c r="AJ6" s="6">
        <v>46.0</v>
      </c>
      <c r="AK6" s="6">
        <v>92.0</v>
      </c>
    </row>
    <row r="7">
      <c r="A7" s="5">
        <v>44719.63602130787</v>
      </c>
      <c r="B7" s="6" t="s">
        <v>80</v>
      </c>
      <c r="C7" s="6" t="s">
        <v>80</v>
      </c>
      <c r="D7" s="6" t="s">
        <v>81</v>
      </c>
      <c r="E7" s="6" t="s">
        <v>82</v>
      </c>
      <c r="F7" s="6" t="s">
        <v>83</v>
      </c>
      <c r="G7" s="6">
        <v>2.5016032E7</v>
      </c>
      <c r="H7" s="4" t="s">
        <v>84</v>
      </c>
      <c r="I7" s="6" t="s">
        <v>85</v>
      </c>
      <c r="J7" s="4" t="s">
        <v>81</v>
      </c>
      <c r="K7" s="8" t="s">
        <v>86</v>
      </c>
      <c r="L7" s="6" t="s">
        <v>87</v>
      </c>
      <c r="M7" s="9">
        <v>5.884E7</v>
      </c>
      <c r="N7" s="9">
        <v>8.39967707E10</v>
      </c>
      <c r="O7" s="8" t="s">
        <v>88</v>
      </c>
      <c r="P7" s="6">
        <v>60.0</v>
      </c>
      <c r="Q7" s="6">
        <v>40.0</v>
      </c>
      <c r="R7" s="6">
        <v>0.0</v>
      </c>
      <c r="S7" s="6">
        <v>30.0</v>
      </c>
      <c r="T7" s="6">
        <v>0.0</v>
      </c>
      <c r="U7" s="6">
        <v>0.0</v>
      </c>
      <c r="V7" s="6">
        <v>50.0</v>
      </c>
      <c r="W7" s="6">
        <v>5.0</v>
      </c>
      <c r="X7" s="6">
        <v>30.0</v>
      </c>
      <c r="Y7" s="6">
        <v>0.0</v>
      </c>
      <c r="Z7" s="6">
        <v>0.0</v>
      </c>
      <c r="AA7" s="6">
        <v>0.0</v>
      </c>
      <c r="AB7" s="6">
        <v>0.0</v>
      </c>
      <c r="AC7" s="6">
        <v>15.0</v>
      </c>
      <c r="AD7" s="6">
        <v>15.0</v>
      </c>
      <c r="AE7" s="6">
        <v>30.0</v>
      </c>
      <c r="AF7" s="6">
        <v>15.0</v>
      </c>
      <c r="AG7" s="6">
        <v>5.0</v>
      </c>
      <c r="AH7" s="6">
        <v>0.0</v>
      </c>
      <c r="AI7" s="6">
        <v>0.0</v>
      </c>
      <c r="AJ7" s="6">
        <v>0.0</v>
      </c>
      <c r="AK7" s="6">
        <v>0.0</v>
      </c>
    </row>
    <row r="8">
      <c r="A8" s="5">
        <v>44720.39100469908</v>
      </c>
      <c r="B8" s="6" t="s">
        <v>89</v>
      </c>
      <c r="C8" s="6" t="s">
        <v>90</v>
      </c>
      <c r="D8" s="6" t="s">
        <v>91</v>
      </c>
      <c r="E8" s="6" t="s">
        <v>92</v>
      </c>
      <c r="F8" s="6" t="s">
        <v>93</v>
      </c>
      <c r="G8" s="6">
        <v>2.5016075E7</v>
      </c>
      <c r="H8" s="4" t="s">
        <v>94</v>
      </c>
      <c r="I8" s="6" t="s">
        <v>95</v>
      </c>
      <c r="J8" s="4" t="s">
        <v>91</v>
      </c>
      <c r="K8" s="8" t="s">
        <v>96</v>
      </c>
      <c r="L8" s="6" t="s">
        <v>97</v>
      </c>
      <c r="M8" s="9" t="s">
        <v>98</v>
      </c>
      <c r="N8" s="9">
        <v>8.3999526558E10</v>
      </c>
      <c r="O8" s="8" t="s">
        <v>99</v>
      </c>
      <c r="P8" s="6">
        <v>4.0</v>
      </c>
      <c r="Q8" s="6">
        <v>3.0</v>
      </c>
      <c r="R8" s="6">
        <v>2.0</v>
      </c>
      <c r="S8" s="6">
        <v>0.0</v>
      </c>
      <c r="T8" s="6">
        <v>4.0</v>
      </c>
      <c r="U8" s="6">
        <v>5.0</v>
      </c>
      <c r="V8" s="6">
        <v>3.0</v>
      </c>
      <c r="W8" s="6">
        <v>3.0</v>
      </c>
      <c r="X8" s="6">
        <v>2.0</v>
      </c>
      <c r="Y8" s="6">
        <v>2.0</v>
      </c>
      <c r="Z8" s="6">
        <v>4.0</v>
      </c>
      <c r="AA8" s="6">
        <v>2.0</v>
      </c>
      <c r="AB8" s="6">
        <v>1.0</v>
      </c>
      <c r="AC8" s="6">
        <v>0.0</v>
      </c>
      <c r="AD8" s="6">
        <v>2.0</v>
      </c>
      <c r="AE8" s="6">
        <v>2.0</v>
      </c>
      <c r="AF8" s="6">
        <v>2.0</v>
      </c>
      <c r="AG8" s="6">
        <v>1.0</v>
      </c>
      <c r="AH8" s="6">
        <v>2.0</v>
      </c>
      <c r="AI8" s="6">
        <v>2.0</v>
      </c>
      <c r="AJ8" s="6">
        <v>2.0</v>
      </c>
      <c r="AK8" s="6">
        <v>2.0</v>
      </c>
    </row>
    <row r="9">
      <c r="A9" s="5">
        <v>44722.33733456019</v>
      </c>
      <c r="B9" s="6" t="s">
        <v>100</v>
      </c>
      <c r="C9" s="6" t="s">
        <v>101</v>
      </c>
      <c r="D9" s="6" t="s">
        <v>102</v>
      </c>
      <c r="E9" s="6" t="s">
        <v>103</v>
      </c>
      <c r="F9" s="6" t="s">
        <v>83</v>
      </c>
      <c r="G9" s="6">
        <v>2.511856E7</v>
      </c>
      <c r="H9" s="4" t="s">
        <v>104</v>
      </c>
      <c r="I9" s="6" t="s">
        <v>105</v>
      </c>
      <c r="J9" s="4" t="s">
        <v>106</v>
      </c>
      <c r="K9" s="8" t="s">
        <v>107</v>
      </c>
      <c r="L9" s="6" t="s">
        <v>108</v>
      </c>
      <c r="M9" s="9">
        <v>5.884E7</v>
      </c>
      <c r="N9" s="9">
        <v>8.3998480643E10</v>
      </c>
      <c r="O9" s="8" t="s">
        <v>101</v>
      </c>
      <c r="P9" s="6">
        <v>10.0</v>
      </c>
      <c r="Q9" s="6">
        <v>100.0</v>
      </c>
      <c r="R9" s="6">
        <v>0.0</v>
      </c>
      <c r="S9" s="6">
        <v>0.0</v>
      </c>
      <c r="T9" s="6">
        <v>10.0</v>
      </c>
      <c r="U9" s="6">
        <v>100.0</v>
      </c>
      <c r="V9" s="6">
        <v>50.0</v>
      </c>
      <c r="W9" s="6">
        <v>10.0</v>
      </c>
      <c r="X9" s="6">
        <v>0.0</v>
      </c>
      <c r="Y9" s="6">
        <v>0.0</v>
      </c>
      <c r="Z9" s="6">
        <v>50.0</v>
      </c>
      <c r="AA9" s="6">
        <v>30.0</v>
      </c>
      <c r="AB9" s="6">
        <v>0.0</v>
      </c>
      <c r="AC9" s="6">
        <v>0.0</v>
      </c>
      <c r="AD9" s="6">
        <v>0.0</v>
      </c>
      <c r="AE9" s="6">
        <v>0.0</v>
      </c>
      <c r="AF9" s="6">
        <v>0.0</v>
      </c>
      <c r="AG9" s="6">
        <v>10.0</v>
      </c>
      <c r="AH9" s="6">
        <v>10.0</v>
      </c>
      <c r="AI9" s="6">
        <v>10.0</v>
      </c>
      <c r="AJ9" s="6">
        <v>10.0</v>
      </c>
      <c r="AK9" s="6">
        <v>0.0</v>
      </c>
    </row>
    <row r="10">
      <c r="A10" s="5">
        <v>44722.82845226851</v>
      </c>
      <c r="B10" s="6" t="s">
        <v>109</v>
      </c>
      <c r="C10" s="6" t="s">
        <v>109</v>
      </c>
      <c r="D10" s="6" t="s">
        <v>110</v>
      </c>
      <c r="E10" s="7" t="s">
        <v>111</v>
      </c>
      <c r="F10" s="6" t="s">
        <v>83</v>
      </c>
      <c r="G10" s="6">
        <v>2.5016024E7</v>
      </c>
      <c r="H10" s="4" t="s">
        <v>112</v>
      </c>
      <c r="I10" s="6" t="s">
        <v>113</v>
      </c>
      <c r="J10" s="4" t="s">
        <v>114</v>
      </c>
      <c r="K10" s="8" t="s">
        <v>115</v>
      </c>
      <c r="L10" s="6" t="s">
        <v>53</v>
      </c>
      <c r="M10" s="9" t="s">
        <v>98</v>
      </c>
      <c r="N10" s="9">
        <v>8.3996113535E10</v>
      </c>
      <c r="O10" s="8" t="s">
        <v>109</v>
      </c>
      <c r="P10" s="6">
        <v>5.5</v>
      </c>
      <c r="Q10" s="6">
        <v>30.0</v>
      </c>
      <c r="R10" s="6">
        <v>5.0</v>
      </c>
      <c r="S10" s="6">
        <v>25.0</v>
      </c>
      <c r="T10" s="6">
        <v>0.0</v>
      </c>
      <c r="U10" s="6">
        <v>0.0</v>
      </c>
      <c r="V10" s="6">
        <v>0.0</v>
      </c>
      <c r="W10" s="6">
        <v>5.0</v>
      </c>
      <c r="X10" s="6">
        <v>10.0</v>
      </c>
      <c r="Y10" s="6">
        <v>10.0</v>
      </c>
      <c r="Z10" s="6">
        <v>0.0</v>
      </c>
      <c r="AA10" s="6">
        <v>25.0</v>
      </c>
      <c r="AB10" s="6">
        <v>0.0</v>
      </c>
      <c r="AC10" s="6">
        <v>0.0</v>
      </c>
      <c r="AD10" s="6">
        <v>25.0</v>
      </c>
      <c r="AE10" s="6">
        <v>25.0</v>
      </c>
      <c r="AF10" s="6">
        <v>50.0</v>
      </c>
      <c r="AG10" s="6">
        <v>2.5</v>
      </c>
      <c r="AH10" s="6">
        <v>0.0</v>
      </c>
      <c r="AI10" s="6">
        <v>0.0</v>
      </c>
      <c r="AJ10" s="6">
        <v>0.0</v>
      </c>
      <c r="AK10" s="6">
        <v>7.5</v>
      </c>
    </row>
    <row r="11">
      <c r="A11" s="5">
        <v>44722.72495164352</v>
      </c>
      <c r="B11" s="6" t="s">
        <v>116</v>
      </c>
      <c r="C11" s="6" t="s">
        <v>117</v>
      </c>
      <c r="D11" s="6" t="s">
        <v>118</v>
      </c>
      <c r="E11" s="6" t="s">
        <v>119</v>
      </c>
      <c r="F11" s="6" t="s">
        <v>120</v>
      </c>
      <c r="G11" s="6">
        <v>2.5015893E7</v>
      </c>
      <c r="H11" s="4" t="s">
        <v>121</v>
      </c>
      <c r="I11" s="6" t="s">
        <v>122</v>
      </c>
      <c r="J11" s="4" t="s">
        <v>118</v>
      </c>
      <c r="K11" s="8" t="s">
        <v>123</v>
      </c>
      <c r="L11" s="6" t="s">
        <v>124</v>
      </c>
      <c r="M11" s="9" t="s">
        <v>98</v>
      </c>
      <c r="N11" s="9">
        <v>9.9932402E8</v>
      </c>
      <c r="O11" s="8" t="s">
        <v>125</v>
      </c>
      <c r="P11" s="6">
        <v>40.0</v>
      </c>
      <c r="Q11" s="6">
        <v>30.0</v>
      </c>
      <c r="R11" s="6">
        <v>10.0</v>
      </c>
      <c r="S11" s="6">
        <v>50.0</v>
      </c>
      <c r="T11" s="6">
        <v>25.0</v>
      </c>
      <c r="U11" s="6">
        <v>120.0</v>
      </c>
      <c r="V11" s="6">
        <v>50.0</v>
      </c>
      <c r="W11" s="6">
        <v>10.0</v>
      </c>
      <c r="X11" s="6">
        <v>10.0</v>
      </c>
      <c r="Y11" s="6">
        <v>20.0</v>
      </c>
      <c r="Z11" s="6">
        <v>20.0</v>
      </c>
      <c r="AA11" s="6">
        <v>30.0</v>
      </c>
      <c r="AB11" s="6">
        <v>6.0</v>
      </c>
      <c r="AC11" s="6">
        <v>60.0</v>
      </c>
      <c r="AD11" s="6">
        <v>40.0</v>
      </c>
      <c r="AE11" s="6">
        <v>50.0</v>
      </c>
      <c r="AF11" s="6">
        <v>40.0</v>
      </c>
      <c r="AG11" s="6">
        <v>10.0</v>
      </c>
      <c r="AH11" s="6">
        <v>10.0</v>
      </c>
      <c r="AI11" s="6">
        <v>10.0</v>
      </c>
      <c r="AJ11" s="6">
        <v>10.0</v>
      </c>
      <c r="AK11" s="6">
        <v>10.0</v>
      </c>
    </row>
    <row r="12">
      <c r="A12" s="5">
        <v>44722.792742060185</v>
      </c>
      <c r="B12" s="6" t="s">
        <v>126</v>
      </c>
      <c r="C12" s="6" t="s">
        <v>127</v>
      </c>
      <c r="D12" s="6" t="s">
        <v>128</v>
      </c>
      <c r="E12" s="7" t="s">
        <v>129</v>
      </c>
      <c r="F12" s="6" t="s">
        <v>83</v>
      </c>
      <c r="G12" s="6">
        <v>2.5015885E7</v>
      </c>
      <c r="H12" s="4" t="s">
        <v>130</v>
      </c>
      <c r="I12" s="7" t="s">
        <v>131</v>
      </c>
      <c r="J12" s="4" t="s">
        <v>128</v>
      </c>
      <c r="K12" s="8" t="s">
        <v>132</v>
      </c>
      <c r="L12" s="6" t="s">
        <v>133</v>
      </c>
      <c r="M12" s="9">
        <v>5.884E7</v>
      </c>
      <c r="N12" s="9">
        <v>8.3996307565E10</v>
      </c>
      <c r="O12" s="8" t="s">
        <v>127</v>
      </c>
      <c r="P12" s="6">
        <v>600.0</v>
      </c>
      <c r="Q12" s="6">
        <v>500.0</v>
      </c>
      <c r="R12" s="6">
        <v>50.0</v>
      </c>
      <c r="S12" s="6">
        <v>100.0</v>
      </c>
      <c r="T12" s="6">
        <v>60.0</v>
      </c>
      <c r="U12" s="6">
        <v>480.0</v>
      </c>
      <c r="V12" s="6">
        <v>80.0</v>
      </c>
      <c r="W12" s="6">
        <v>50.0</v>
      </c>
      <c r="X12" s="6">
        <v>60.0</v>
      </c>
      <c r="Y12" s="6">
        <v>60.0</v>
      </c>
      <c r="Z12" s="6">
        <v>140.0</v>
      </c>
      <c r="AA12" s="6">
        <v>300.0</v>
      </c>
      <c r="AB12" s="6">
        <v>50.0</v>
      </c>
      <c r="AC12" s="6">
        <v>100.0</v>
      </c>
      <c r="AD12" s="6">
        <v>50.0</v>
      </c>
      <c r="AE12" s="6">
        <v>300.0</v>
      </c>
      <c r="AF12" s="6">
        <v>200.0</v>
      </c>
      <c r="AG12" s="6">
        <v>50.0</v>
      </c>
      <c r="AH12" s="6">
        <v>300.0</v>
      </c>
      <c r="AI12" s="6">
        <v>300.0</v>
      </c>
      <c r="AJ12" s="6">
        <v>300.0</v>
      </c>
      <c r="AK12" s="6">
        <v>50.0</v>
      </c>
    </row>
    <row r="13">
      <c r="A13" s="5">
        <v>44725.653894849536</v>
      </c>
      <c r="B13" s="6" t="s">
        <v>134</v>
      </c>
      <c r="C13" s="6" t="s">
        <v>135</v>
      </c>
      <c r="D13" s="6" t="s">
        <v>136</v>
      </c>
      <c r="E13" s="7" t="s">
        <v>137</v>
      </c>
      <c r="F13" s="6" t="s">
        <v>138</v>
      </c>
      <c r="G13" s="6">
        <v>2.5015869E7</v>
      </c>
      <c r="H13" s="4" t="s">
        <v>139</v>
      </c>
      <c r="I13" s="6" t="s">
        <v>140</v>
      </c>
      <c r="J13" s="4" t="s">
        <v>141</v>
      </c>
      <c r="K13" s="8" t="s">
        <v>142</v>
      </c>
      <c r="L13" s="6" t="s">
        <v>143</v>
      </c>
      <c r="M13" s="9">
        <v>5.884E7</v>
      </c>
      <c r="N13" s="9">
        <v>8.3998825428E10</v>
      </c>
      <c r="O13" s="8" t="s">
        <v>135</v>
      </c>
      <c r="P13" s="6">
        <v>100.0</v>
      </c>
      <c r="Q13" s="6">
        <v>440.0</v>
      </c>
      <c r="R13" s="6">
        <v>300.0</v>
      </c>
      <c r="S13" s="6">
        <v>400.0</v>
      </c>
      <c r="T13" s="6">
        <v>400.0</v>
      </c>
      <c r="U13" s="6">
        <v>600.0</v>
      </c>
      <c r="V13" s="6">
        <v>700.0</v>
      </c>
      <c r="W13" s="6">
        <v>50.0</v>
      </c>
      <c r="X13" s="6">
        <v>400.0</v>
      </c>
      <c r="Y13" s="6">
        <v>200.0</v>
      </c>
      <c r="Z13" s="6">
        <v>300.0</v>
      </c>
      <c r="AA13" s="6">
        <v>100.0</v>
      </c>
      <c r="AB13" s="6">
        <v>50.0</v>
      </c>
      <c r="AC13" s="6">
        <v>400.0</v>
      </c>
      <c r="AD13" s="6">
        <v>240.0</v>
      </c>
      <c r="AE13" s="6">
        <v>100.0</v>
      </c>
      <c r="AF13" s="6">
        <v>500.0</v>
      </c>
      <c r="AG13" s="6">
        <v>100.0</v>
      </c>
      <c r="AH13" s="6">
        <v>500.0</v>
      </c>
      <c r="AI13" s="6">
        <v>500.0</v>
      </c>
      <c r="AJ13" s="6">
        <v>500.0</v>
      </c>
      <c r="AK13" s="6">
        <v>150.0</v>
      </c>
    </row>
    <row r="14">
      <c r="A14" s="5">
        <v>44722.61307085648</v>
      </c>
      <c r="B14" s="6" t="s">
        <v>144</v>
      </c>
      <c r="C14" s="6" t="s">
        <v>145</v>
      </c>
      <c r="D14" s="6" t="s">
        <v>146</v>
      </c>
      <c r="E14" s="7" t="s">
        <v>147</v>
      </c>
      <c r="F14" s="6" t="s">
        <v>148</v>
      </c>
      <c r="G14" s="6">
        <v>2.5016105E7</v>
      </c>
      <c r="H14" s="4" t="s">
        <v>149</v>
      </c>
      <c r="I14" s="7" t="s">
        <v>150</v>
      </c>
      <c r="J14" s="4" t="s">
        <v>146</v>
      </c>
      <c r="K14" s="8" t="s">
        <v>151</v>
      </c>
      <c r="L14" s="6" t="s">
        <v>53</v>
      </c>
      <c r="M14" s="9">
        <v>5.8857E7</v>
      </c>
      <c r="N14" s="9">
        <v>8.3998020842E10</v>
      </c>
      <c r="O14" s="8" t="s">
        <v>152</v>
      </c>
      <c r="P14" s="6">
        <v>20.0</v>
      </c>
      <c r="Q14" s="6">
        <v>0.0</v>
      </c>
      <c r="R14" s="6">
        <v>22.0</v>
      </c>
      <c r="S14" s="6">
        <v>50.0</v>
      </c>
      <c r="T14" s="6">
        <v>0.0</v>
      </c>
      <c r="U14" s="6">
        <v>0.0</v>
      </c>
      <c r="V14" s="6">
        <v>100.0</v>
      </c>
      <c r="W14" s="6">
        <v>10.0</v>
      </c>
      <c r="X14" s="6">
        <v>25.0</v>
      </c>
      <c r="Y14" s="6">
        <v>0.0</v>
      </c>
      <c r="Z14" s="6">
        <v>0.0</v>
      </c>
      <c r="AA14" s="6">
        <v>0.0</v>
      </c>
      <c r="AB14" s="6">
        <v>0.0</v>
      </c>
      <c r="AC14" s="6">
        <v>50.0</v>
      </c>
      <c r="AD14" s="6">
        <v>0.0</v>
      </c>
      <c r="AE14" s="6">
        <v>0.0</v>
      </c>
      <c r="AF14" s="6">
        <v>0.0</v>
      </c>
      <c r="AG14" s="6">
        <v>5.0</v>
      </c>
      <c r="AH14" s="6">
        <v>60.0</v>
      </c>
      <c r="AI14" s="6">
        <v>40.0</v>
      </c>
      <c r="AJ14" s="6">
        <v>60.0</v>
      </c>
      <c r="AK14" s="6">
        <v>0.0</v>
      </c>
    </row>
    <row r="15">
      <c r="A15" s="5">
        <v>44721.45555434028</v>
      </c>
      <c r="B15" s="6" t="s">
        <v>153</v>
      </c>
      <c r="C15" s="6" t="s">
        <v>154</v>
      </c>
      <c r="D15" s="6" t="s">
        <v>155</v>
      </c>
      <c r="E15" s="6" t="s">
        <v>156</v>
      </c>
      <c r="F15" s="6" t="s">
        <v>157</v>
      </c>
      <c r="G15" s="6">
        <v>2.5016164E7</v>
      </c>
      <c r="H15" s="4" t="s">
        <v>158</v>
      </c>
      <c r="I15" s="6" t="s">
        <v>159</v>
      </c>
      <c r="J15" s="4" t="s">
        <v>160</v>
      </c>
      <c r="K15" s="8" t="s">
        <v>161</v>
      </c>
      <c r="L15" s="6" t="s">
        <v>162</v>
      </c>
      <c r="M15" s="9" t="s">
        <v>163</v>
      </c>
      <c r="N15" s="9">
        <v>8.3981024237E10</v>
      </c>
      <c r="O15" s="8" t="s">
        <v>154</v>
      </c>
      <c r="P15" s="6">
        <v>150.0</v>
      </c>
      <c r="Q15" s="6">
        <v>500.0</v>
      </c>
      <c r="R15" s="6">
        <v>160.0</v>
      </c>
      <c r="S15" s="6">
        <v>400.0</v>
      </c>
      <c r="T15" s="6">
        <v>0.0</v>
      </c>
      <c r="U15" s="6">
        <v>0.0</v>
      </c>
      <c r="V15" s="6">
        <v>250.0</v>
      </c>
      <c r="W15" s="6">
        <v>180.0</v>
      </c>
      <c r="X15" s="6">
        <v>450.0</v>
      </c>
      <c r="Y15" s="6">
        <v>180.0</v>
      </c>
      <c r="Z15" s="6">
        <v>0.0</v>
      </c>
      <c r="AA15" s="6">
        <v>250.0</v>
      </c>
      <c r="AB15" s="6">
        <v>60.0</v>
      </c>
      <c r="AC15" s="6">
        <v>500.0</v>
      </c>
      <c r="AD15" s="6">
        <v>120.0</v>
      </c>
      <c r="AE15" s="6">
        <v>150.0</v>
      </c>
      <c r="AF15" s="6">
        <v>1200.0</v>
      </c>
      <c r="AG15" s="6">
        <v>150.0</v>
      </c>
      <c r="AH15" s="6">
        <v>150.0</v>
      </c>
      <c r="AI15" s="6">
        <v>200.0</v>
      </c>
      <c r="AJ15" s="6">
        <v>200.0</v>
      </c>
      <c r="AK15" s="6">
        <v>50.0</v>
      </c>
    </row>
    <row r="16">
      <c r="A16" s="5">
        <v>44720.44290515046</v>
      </c>
      <c r="B16" s="6" t="s">
        <v>164</v>
      </c>
      <c r="C16" s="6" t="s">
        <v>164</v>
      </c>
      <c r="D16" s="6" t="s">
        <v>165</v>
      </c>
      <c r="E16" s="6">
        <v>8.7289652487E10</v>
      </c>
      <c r="F16" s="6" t="s">
        <v>166</v>
      </c>
      <c r="G16" s="6">
        <v>2.5014226E7</v>
      </c>
      <c r="H16" s="4" t="s">
        <v>167</v>
      </c>
      <c r="I16" s="7" t="s">
        <v>168</v>
      </c>
      <c r="J16" s="4" t="s">
        <v>165</v>
      </c>
      <c r="K16" s="8" t="s">
        <v>169</v>
      </c>
      <c r="L16" s="6" t="s">
        <v>45</v>
      </c>
      <c r="M16" s="9">
        <v>5.871E7</v>
      </c>
      <c r="N16" s="9">
        <v>8.3981680306E10</v>
      </c>
      <c r="O16" s="8" t="s">
        <v>164</v>
      </c>
      <c r="P16" s="6">
        <v>50.0</v>
      </c>
      <c r="Q16" s="6">
        <v>30.0</v>
      </c>
      <c r="R16" s="6">
        <v>20.0</v>
      </c>
      <c r="S16" s="6">
        <v>30.0</v>
      </c>
      <c r="T16" s="6">
        <v>20.0</v>
      </c>
      <c r="U16" s="6">
        <v>50.0</v>
      </c>
      <c r="V16" s="6">
        <v>50.0</v>
      </c>
      <c r="W16" s="6">
        <v>2.0</v>
      </c>
      <c r="X16" s="6">
        <v>100.0</v>
      </c>
      <c r="Y16" s="6">
        <v>50.0</v>
      </c>
      <c r="Z16" s="6">
        <v>150.0</v>
      </c>
      <c r="AA16" s="6">
        <v>60.0</v>
      </c>
      <c r="AB16" s="6">
        <v>5.0</v>
      </c>
      <c r="AC16" s="6">
        <v>30.0</v>
      </c>
      <c r="AD16" s="6">
        <v>20.0</v>
      </c>
      <c r="AE16" s="6">
        <v>30.0</v>
      </c>
      <c r="AF16" s="6">
        <v>40.0</v>
      </c>
      <c r="AG16" s="6">
        <v>3.0</v>
      </c>
      <c r="AH16" s="6">
        <v>25.0</v>
      </c>
      <c r="AI16" s="6">
        <v>25.0</v>
      </c>
      <c r="AJ16" s="6">
        <v>25.0</v>
      </c>
      <c r="AK16" s="6">
        <v>15.0</v>
      </c>
    </row>
    <row r="17" hidden="1">
      <c r="A17" s="11"/>
      <c r="B17" s="11"/>
      <c r="C17" s="11"/>
      <c r="D17" s="11"/>
      <c r="E17" s="11"/>
      <c r="F17" s="11"/>
      <c r="G17" s="11"/>
      <c r="H17" s="12"/>
      <c r="I17" s="11"/>
      <c r="J17" s="12"/>
      <c r="K17" s="13"/>
      <c r="L17" s="11"/>
      <c r="M17" s="14"/>
      <c r="N17" s="14"/>
      <c r="O17" s="15" t="s">
        <v>170</v>
      </c>
      <c r="P17" s="11">
        <f t="shared" ref="P17:AK17" si="1">SUM(P2:P16)</f>
        <v>1295.5</v>
      </c>
      <c r="Q17" s="11">
        <f t="shared" si="1"/>
        <v>3429</v>
      </c>
      <c r="R17" s="11">
        <f t="shared" si="1"/>
        <v>805</v>
      </c>
      <c r="S17" s="11">
        <f t="shared" si="1"/>
        <v>2837</v>
      </c>
      <c r="T17" s="11">
        <f t="shared" si="1"/>
        <v>728</v>
      </c>
      <c r="U17" s="11">
        <f t="shared" si="1"/>
        <v>3710.5</v>
      </c>
      <c r="V17" s="11">
        <f t="shared" si="1"/>
        <v>2112.5</v>
      </c>
      <c r="W17" s="11">
        <f t="shared" si="1"/>
        <v>386</v>
      </c>
      <c r="X17" s="11">
        <f t="shared" si="1"/>
        <v>1494.5</v>
      </c>
      <c r="Y17" s="11">
        <f t="shared" si="1"/>
        <v>682</v>
      </c>
      <c r="Z17" s="11">
        <f t="shared" si="1"/>
        <v>2387.5</v>
      </c>
      <c r="AA17" s="11">
        <f t="shared" si="1"/>
        <v>1437.5</v>
      </c>
      <c r="AB17" s="11">
        <f t="shared" si="1"/>
        <v>204.5</v>
      </c>
      <c r="AC17" s="11">
        <f t="shared" si="1"/>
        <v>3308.5</v>
      </c>
      <c r="AD17" s="11">
        <f t="shared" si="1"/>
        <v>2102</v>
      </c>
      <c r="AE17" s="11">
        <f t="shared" si="1"/>
        <v>860</v>
      </c>
      <c r="AF17" s="11">
        <f t="shared" si="1"/>
        <v>2705.5</v>
      </c>
      <c r="AG17" s="11">
        <f t="shared" si="1"/>
        <v>427</v>
      </c>
      <c r="AH17" s="11">
        <f t="shared" si="1"/>
        <v>1845.5</v>
      </c>
      <c r="AI17" s="11">
        <f t="shared" si="1"/>
        <v>4852</v>
      </c>
      <c r="AJ17" s="11">
        <f t="shared" si="1"/>
        <v>1427.5</v>
      </c>
      <c r="AK17" s="11">
        <f t="shared" si="1"/>
        <v>394.5</v>
      </c>
    </row>
    <row r="18" hidden="1">
      <c r="A18" s="16"/>
      <c r="B18" s="16"/>
      <c r="C18" s="16"/>
      <c r="D18" s="16"/>
      <c r="E18" s="16"/>
      <c r="F18" s="16"/>
      <c r="G18" s="16"/>
      <c r="H18" s="17"/>
      <c r="I18" s="16"/>
      <c r="J18" s="17"/>
      <c r="K18" s="18"/>
      <c r="L18" s="16"/>
      <c r="M18" s="19"/>
      <c r="N18" s="19"/>
      <c r="O18" s="20" t="s">
        <v>171</v>
      </c>
      <c r="P18" s="16">
        <f>P17*3.82</f>
        <v>4948.81</v>
      </c>
      <c r="Q18" s="16">
        <f>Q17*4.68</f>
        <v>16047.72</v>
      </c>
      <c r="R18" s="16">
        <f>R17*6.5</f>
        <v>5232.5</v>
      </c>
      <c r="S18" s="16">
        <f>S17*3.16</f>
        <v>8964.92</v>
      </c>
      <c r="T18" s="16">
        <f>T17*6.88</f>
        <v>5008.64</v>
      </c>
      <c r="U18" s="16">
        <f>U17*6.26</f>
        <v>23227.73</v>
      </c>
      <c r="V18" s="16">
        <f>V17*14.03</f>
        <v>29638.375</v>
      </c>
      <c r="W18" s="16">
        <f>W17*9.98</f>
        <v>3852.28</v>
      </c>
      <c r="X18" s="16">
        <f t="shared" ref="X18:Y18" si="2">X17*7.78</f>
        <v>11627.21</v>
      </c>
      <c r="Y18" s="16">
        <f t="shared" si="2"/>
        <v>5305.96</v>
      </c>
      <c r="Z18" s="16">
        <f>Z17*20.5</f>
        <v>48943.75</v>
      </c>
      <c r="AA18" s="16">
        <f>AA17*3.15</f>
        <v>4528.125</v>
      </c>
      <c r="AB18" s="16">
        <f>AB17*3.94</f>
        <v>805.73</v>
      </c>
      <c r="AC18" s="16">
        <f>AC17*3.33</f>
        <v>11017.305</v>
      </c>
      <c r="AD18" s="16">
        <f>AD17*2.85</f>
        <v>5990.7</v>
      </c>
      <c r="AE18" s="16">
        <f>AE17*3.26</f>
        <v>2803.6</v>
      </c>
      <c r="AF18" s="16">
        <f>AF17*3.08</f>
        <v>8332.94</v>
      </c>
      <c r="AG18" s="16">
        <f>AG17*6.42</f>
        <v>2741.34</v>
      </c>
      <c r="AH18" s="16">
        <f>AH17*12.5</f>
        <v>23068.75</v>
      </c>
      <c r="AI18" s="16">
        <f>AI17*14</f>
        <v>67928</v>
      </c>
      <c r="AJ18" s="16">
        <f>AJ17*12.5</f>
        <v>17843.75</v>
      </c>
      <c r="AK18" s="16">
        <f>AK17*36.2</f>
        <v>14280.9</v>
      </c>
    </row>
    <row r="19">
      <c r="H19" s="1"/>
      <c r="J19" s="1"/>
      <c r="K19" s="2"/>
      <c r="M19" s="21"/>
      <c r="N19" s="21"/>
      <c r="O19" s="2"/>
    </row>
    <row r="20">
      <c r="H20" s="1"/>
      <c r="J20" s="1"/>
      <c r="K20" s="2"/>
      <c r="M20" s="21"/>
      <c r="N20" s="21"/>
      <c r="O20" s="2"/>
    </row>
    <row r="21">
      <c r="H21" s="1"/>
      <c r="J21" s="1"/>
      <c r="K21" s="2"/>
      <c r="M21" s="21"/>
      <c r="N21" s="21"/>
      <c r="O21" s="2"/>
    </row>
    <row r="22">
      <c r="H22" s="1"/>
      <c r="J22" s="1"/>
      <c r="K22" s="2"/>
      <c r="M22" s="21"/>
      <c r="N22" s="21"/>
      <c r="O22" s="2"/>
    </row>
    <row r="23">
      <c r="H23" s="1"/>
      <c r="J23" s="1"/>
      <c r="K23" s="2"/>
      <c r="M23" s="21"/>
      <c r="N23" s="21"/>
      <c r="O23" s="2"/>
    </row>
    <row r="24">
      <c r="H24" s="1"/>
      <c r="J24" s="1"/>
      <c r="K24" s="2"/>
      <c r="M24" s="21"/>
      <c r="N24" s="21"/>
      <c r="O24" s="2"/>
    </row>
    <row r="25">
      <c r="H25" s="1"/>
      <c r="J25" s="1"/>
      <c r="K25" s="2"/>
      <c r="M25" s="21"/>
      <c r="N25" s="21"/>
      <c r="O25" s="2"/>
    </row>
    <row r="26">
      <c r="H26" s="1"/>
      <c r="J26" s="1"/>
      <c r="K26" s="2"/>
      <c r="M26" s="21"/>
      <c r="N26" s="21"/>
      <c r="O26" s="2"/>
    </row>
    <row r="27">
      <c r="H27" s="1"/>
      <c r="J27" s="1"/>
      <c r="K27" s="2"/>
      <c r="M27" s="21"/>
      <c r="N27" s="21"/>
      <c r="O27" s="2"/>
    </row>
    <row r="28">
      <c r="H28" s="1"/>
      <c r="J28" s="1"/>
      <c r="K28" s="2"/>
      <c r="M28" s="21"/>
      <c r="N28" s="21"/>
      <c r="O28" s="2"/>
    </row>
    <row r="29">
      <c r="H29" s="1"/>
      <c r="J29" s="1"/>
      <c r="K29" s="2"/>
      <c r="M29" s="21"/>
      <c r="N29" s="21"/>
      <c r="O29" s="2"/>
    </row>
    <row r="30">
      <c r="H30" s="1"/>
      <c r="J30" s="1"/>
      <c r="K30" s="2"/>
      <c r="M30" s="21"/>
      <c r="N30" s="21"/>
      <c r="O30" s="2"/>
    </row>
    <row r="31">
      <c r="H31" s="1"/>
      <c r="J31" s="1"/>
      <c r="K31" s="2"/>
      <c r="M31" s="21"/>
      <c r="N31" s="21"/>
      <c r="O31" s="2"/>
    </row>
    <row r="32">
      <c r="H32" s="1"/>
      <c r="J32" s="1"/>
      <c r="K32" s="2"/>
      <c r="M32" s="21"/>
      <c r="N32" s="21"/>
      <c r="O32" s="2"/>
    </row>
    <row r="33">
      <c r="H33" s="1"/>
      <c r="J33" s="1"/>
      <c r="K33" s="2"/>
      <c r="M33" s="21"/>
      <c r="N33" s="21"/>
      <c r="O33" s="2"/>
    </row>
    <row r="34">
      <c r="H34" s="1"/>
      <c r="J34" s="1"/>
      <c r="K34" s="2"/>
      <c r="M34" s="21"/>
      <c r="N34" s="21"/>
      <c r="O34" s="2"/>
    </row>
    <row r="35">
      <c r="H35" s="1"/>
      <c r="J35" s="1"/>
      <c r="K35" s="2"/>
      <c r="M35" s="21"/>
      <c r="N35" s="21"/>
      <c r="O35" s="2"/>
    </row>
    <row r="36">
      <c r="H36" s="1"/>
      <c r="J36" s="1"/>
      <c r="K36" s="2"/>
      <c r="M36" s="21"/>
      <c r="N36" s="21"/>
      <c r="O36" s="2"/>
    </row>
    <row r="37">
      <c r="H37" s="1"/>
      <c r="J37" s="1"/>
      <c r="K37" s="2"/>
      <c r="M37" s="21"/>
      <c r="N37" s="21"/>
      <c r="O37" s="2"/>
    </row>
    <row r="38">
      <c r="H38" s="1"/>
      <c r="J38" s="1"/>
      <c r="K38" s="2"/>
      <c r="M38" s="21"/>
      <c r="N38" s="21"/>
      <c r="O38" s="2"/>
    </row>
    <row r="39">
      <c r="H39" s="1"/>
      <c r="J39" s="1"/>
      <c r="K39" s="2"/>
      <c r="M39" s="21"/>
      <c r="N39" s="21"/>
      <c r="O39" s="2"/>
    </row>
    <row r="40">
      <c r="H40" s="1"/>
      <c r="J40" s="1"/>
      <c r="K40" s="2"/>
      <c r="M40" s="21"/>
      <c r="N40" s="21"/>
      <c r="O40" s="2"/>
    </row>
    <row r="41">
      <c r="H41" s="1"/>
      <c r="J41" s="1"/>
      <c r="K41" s="2"/>
      <c r="M41" s="21"/>
      <c r="N41" s="21"/>
      <c r="O41" s="2"/>
    </row>
    <row r="42">
      <c r="H42" s="1"/>
      <c r="J42" s="1"/>
      <c r="K42" s="2"/>
      <c r="M42" s="21"/>
      <c r="N42" s="21"/>
      <c r="O42" s="2"/>
    </row>
    <row r="43">
      <c r="H43" s="1"/>
      <c r="J43" s="1"/>
      <c r="K43" s="2"/>
      <c r="M43" s="21"/>
      <c r="N43" s="21"/>
      <c r="O43" s="2"/>
    </row>
    <row r="44">
      <c r="H44" s="1"/>
      <c r="J44" s="1"/>
      <c r="K44" s="2"/>
      <c r="M44" s="21"/>
      <c r="N44" s="21"/>
      <c r="O44" s="2"/>
    </row>
    <row r="45">
      <c r="H45" s="1"/>
      <c r="J45" s="1"/>
      <c r="K45" s="2"/>
      <c r="M45" s="21"/>
      <c r="N45" s="21"/>
      <c r="O45" s="2"/>
    </row>
    <row r="46">
      <c r="H46" s="1"/>
      <c r="J46" s="1"/>
      <c r="K46" s="2"/>
      <c r="M46" s="21"/>
      <c r="N46" s="21"/>
      <c r="O46" s="2"/>
    </row>
    <row r="47">
      <c r="H47" s="1"/>
      <c r="J47" s="1"/>
      <c r="K47" s="2"/>
      <c r="M47" s="21"/>
      <c r="N47" s="21"/>
      <c r="O47" s="2"/>
    </row>
    <row r="48">
      <c r="H48" s="1"/>
      <c r="J48" s="1"/>
      <c r="K48" s="2"/>
      <c r="M48" s="21"/>
      <c r="N48" s="21"/>
      <c r="O48" s="2"/>
    </row>
    <row r="49">
      <c r="H49" s="1"/>
      <c r="J49" s="1"/>
      <c r="K49" s="2"/>
      <c r="M49" s="21"/>
      <c r="N49" s="21"/>
      <c r="O49" s="2"/>
    </row>
    <row r="50">
      <c r="H50" s="1"/>
      <c r="J50" s="1"/>
      <c r="K50" s="2"/>
      <c r="M50" s="21"/>
      <c r="N50" s="21"/>
      <c r="O50" s="2"/>
    </row>
    <row r="51">
      <c r="H51" s="1"/>
      <c r="J51" s="1"/>
      <c r="K51" s="2"/>
      <c r="M51" s="21"/>
      <c r="N51" s="21"/>
      <c r="O51" s="2"/>
    </row>
    <row r="52">
      <c r="H52" s="1"/>
      <c r="J52" s="1"/>
      <c r="K52" s="2"/>
      <c r="M52" s="21"/>
      <c r="N52" s="21"/>
      <c r="O52" s="2"/>
    </row>
    <row r="53">
      <c r="H53" s="1"/>
      <c r="J53" s="1"/>
      <c r="K53" s="2"/>
      <c r="M53" s="21"/>
      <c r="N53" s="21"/>
      <c r="O53" s="2"/>
    </row>
    <row r="54">
      <c r="H54" s="1"/>
      <c r="J54" s="1"/>
      <c r="K54" s="2"/>
      <c r="M54" s="21"/>
      <c r="N54" s="21"/>
      <c r="O54" s="2"/>
    </row>
    <row r="55">
      <c r="H55" s="1"/>
      <c r="J55" s="1"/>
      <c r="K55" s="2"/>
      <c r="M55" s="21"/>
      <c r="N55" s="21"/>
      <c r="O55" s="2"/>
    </row>
    <row r="56">
      <c r="H56" s="1"/>
      <c r="J56" s="1"/>
      <c r="K56" s="2"/>
      <c r="M56" s="21"/>
      <c r="N56" s="21"/>
      <c r="O56" s="2"/>
    </row>
    <row r="57">
      <c r="H57" s="1"/>
      <c r="J57" s="1"/>
      <c r="K57" s="2"/>
      <c r="M57" s="21"/>
      <c r="N57" s="21"/>
      <c r="O57" s="2"/>
    </row>
    <row r="58">
      <c r="H58" s="1"/>
      <c r="J58" s="1"/>
      <c r="K58" s="2"/>
      <c r="M58" s="21"/>
      <c r="N58" s="21"/>
      <c r="O58" s="2"/>
    </row>
    <row r="59">
      <c r="H59" s="1"/>
      <c r="J59" s="1"/>
      <c r="K59" s="2"/>
      <c r="M59" s="21"/>
      <c r="N59" s="21"/>
      <c r="O59" s="2"/>
    </row>
    <row r="60">
      <c r="H60" s="1"/>
      <c r="J60" s="1"/>
      <c r="K60" s="2"/>
      <c r="M60" s="21"/>
      <c r="N60" s="21"/>
      <c r="O60" s="2"/>
    </row>
    <row r="61">
      <c r="H61" s="1"/>
      <c r="J61" s="1"/>
      <c r="K61" s="2"/>
      <c r="M61" s="21"/>
      <c r="N61" s="21"/>
      <c r="O61" s="2"/>
    </row>
    <row r="62">
      <c r="H62" s="1"/>
      <c r="J62" s="1"/>
      <c r="K62" s="2"/>
      <c r="M62" s="21"/>
      <c r="N62" s="21"/>
      <c r="O62" s="2"/>
    </row>
    <row r="63">
      <c r="H63" s="1"/>
      <c r="J63" s="1"/>
      <c r="K63" s="2"/>
      <c r="M63" s="21"/>
      <c r="N63" s="21"/>
      <c r="O63" s="2"/>
    </row>
    <row r="64">
      <c r="H64" s="1"/>
      <c r="J64" s="1"/>
      <c r="K64" s="2"/>
      <c r="M64" s="21"/>
      <c r="N64" s="21"/>
      <c r="O64" s="2"/>
    </row>
    <row r="65">
      <c r="H65" s="1"/>
      <c r="J65" s="1"/>
      <c r="K65" s="2"/>
      <c r="M65" s="21"/>
      <c r="N65" s="21"/>
      <c r="O65" s="2"/>
    </row>
    <row r="66">
      <c r="H66" s="1"/>
      <c r="J66" s="1"/>
      <c r="K66" s="2"/>
      <c r="M66" s="21"/>
      <c r="N66" s="21"/>
      <c r="O66" s="2"/>
    </row>
    <row r="67">
      <c r="H67" s="1"/>
      <c r="J67" s="1"/>
      <c r="K67" s="2"/>
      <c r="M67" s="21"/>
      <c r="N67" s="21"/>
      <c r="O67" s="2"/>
    </row>
    <row r="68">
      <c r="H68" s="1"/>
      <c r="J68" s="1"/>
      <c r="K68" s="2"/>
      <c r="M68" s="21"/>
      <c r="N68" s="21"/>
      <c r="O68" s="2"/>
    </row>
    <row r="69">
      <c r="H69" s="1"/>
      <c r="J69" s="1"/>
      <c r="K69" s="2"/>
      <c r="M69" s="21"/>
      <c r="N69" s="21"/>
      <c r="O69" s="2"/>
    </row>
    <row r="70">
      <c r="H70" s="1"/>
      <c r="J70" s="1"/>
      <c r="K70" s="2"/>
      <c r="M70" s="21"/>
      <c r="N70" s="21"/>
      <c r="O70" s="2"/>
    </row>
    <row r="71">
      <c r="H71" s="1"/>
      <c r="J71" s="1"/>
      <c r="K71" s="2"/>
      <c r="M71" s="21"/>
      <c r="N71" s="21"/>
      <c r="O71" s="2"/>
    </row>
    <row r="72">
      <c r="H72" s="1"/>
      <c r="J72" s="1"/>
      <c r="K72" s="2"/>
      <c r="M72" s="21"/>
      <c r="N72" s="21"/>
      <c r="O72" s="2"/>
    </row>
    <row r="73">
      <c r="H73" s="1"/>
      <c r="J73" s="1"/>
      <c r="K73" s="2"/>
      <c r="M73" s="21"/>
      <c r="N73" s="21"/>
      <c r="O73" s="2"/>
    </row>
    <row r="74">
      <c r="H74" s="1"/>
      <c r="J74" s="1"/>
      <c r="K74" s="2"/>
      <c r="M74" s="21"/>
      <c r="N74" s="21"/>
      <c r="O74" s="2"/>
    </row>
    <row r="75">
      <c r="H75" s="1"/>
      <c r="J75" s="1"/>
      <c r="K75" s="2"/>
      <c r="M75" s="21"/>
      <c r="N75" s="21"/>
      <c r="O75" s="2"/>
    </row>
    <row r="76">
      <c r="H76" s="1"/>
      <c r="J76" s="1"/>
      <c r="K76" s="2"/>
      <c r="M76" s="21"/>
      <c r="N76" s="21"/>
      <c r="O76" s="2"/>
    </row>
    <row r="77">
      <c r="H77" s="1"/>
      <c r="J77" s="1"/>
      <c r="K77" s="2"/>
      <c r="M77" s="21"/>
      <c r="N77" s="21"/>
      <c r="O77" s="2"/>
    </row>
    <row r="78">
      <c r="H78" s="1"/>
      <c r="J78" s="1"/>
      <c r="K78" s="2"/>
      <c r="M78" s="21"/>
      <c r="N78" s="21"/>
      <c r="O78" s="2"/>
    </row>
    <row r="79">
      <c r="H79" s="1"/>
      <c r="J79" s="1"/>
      <c r="K79" s="2"/>
      <c r="M79" s="21"/>
      <c r="N79" s="21"/>
      <c r="O79" s="2"/>
    </row>
    <row r="80">
      <c r="H80" s="1"/>
      <c r="J80" s="1"/>
      <c r="K80" s="2"/>
      <c r="M80" s="21"/>
      <c r="N80" s="21"/>
      <c r="O80" s="2"/>
    </row>
    <row r="81">
      <c r="H81" s="1"/>
      <c r="J81" s="1"/>
      <c r="K81" s="2"/>
      <c r="M81" s="21"/>
      <c r="N81" s="21"/>
      <c r="O81" s="2"/>
    </row>
    <row r="82">
      <c r="H82" s="1"/>
      <c r="J82" s="1"/>
      <c r="K82" s="2"/>
      <c r="M82" s="21"/>
      <c r="N82" s="21"/>
      <c r="O82" s="2"/>
    </row>
    <row r="83">
      <c r="H83" s="1"/>
      <c r="J83" s="1"/>
      <c r="K83" s="2"/>
      <c r="M83" s="21"/>
      <c r="N83" s="21"/>
      <c r="O83" s="2"/>
    </row>
    <row r="84">
      <c r="H84" s="1"/>
      <c r="J84" s="1"/>
      <c r="K84" s="2"/>
      <c r="M84" s="21"/>
      <c r="N84" s="21"/>
      <c r="O84" s="2"/>
    </row>
    <row r="85">
      <c r="H85" s="1"/>
      <c r="J85" s="1"/>
      <c r="K85" s="2"/>
      <c r="M85" s="21"/>
      <c r="N85" s="21"/>
      <c r="O85" s="2"/>
    </row>
    <row r="86">
      <c r="H86" s="1"/>
      <c r="J86" s="1"/>
      <c r="K86" s="2"/>
      <c r="M86" s="21"/>
      <c r="N86" s="21"/>
      <c r="O86" s="2"/>
    </row>
    <row r="87">
      <c r="H87" s="1"/>
      <c r="J87" s="1"/>
      <c r="K87" s="2"/>
      <c r="M87" s="21"/>
      <c r="N87" s="21"/>
      <c r="O87" s="2"/>
    </row>
    <row r="88">
      <c r="H88" s="1"/>
      <c r="J88" s="1"/>
      <c r="K88" s="2"/>
      <c r="M88" s="21"/>
      <c r="N88" s="21"/>
      <c r="O88" s="2"/>
    </row>
    <row r="89">
      <c r="H89" s="1"/>
      <c r="J89" s="1"/>
      <c r="K89" s="2"/>
      <c r="M89" s="21"/>
      <c r="N89" s="21"/>
      <c r="O89" s="2"/>
    </row>
    <row r="90">
      <c r="H90" s="1"/>
      <c r="J90" s="1"/>
      <c r="K90" s="2"/>
      <c r="M90" s="21"/>
      <c r="N90" s="21"/>
      <c r="O90" s="2"/>
    </row>
    <row r="91">
      <c r="H91" s="1"/>
      <c r="J91" s="1"/>
      <c r="K91" s="2"/>
      <c r="M91" s="21"/>
      <c r="N91" s="21"/>
      <c r="O91" s="2"/>
    </row>
    <row r="92">
      <c r="H92" s="1"/>
      <c r="J92" s="1"/>
      <c r="K92" s="2"/>
      <c r="M92" s="21"/>
      <c r="N92" s="21"/>
      <c r="O92" s="2"/>
    </row>
    <row r="93">
      <c r="H93" s="1"/>
      <c r="J93" s="1"/>
      <c r="K93" s="2"/>
      <c r="M93" s="21"/>
      <c r="N93" s="21"/>
      <c r="O93" s="2"/>
    </row>
    <row r="94">
      <c r="H94" s="1"/>
      <c r="J94" s="1"/>
      <c r="K94" s="2"/>
      <c r="M94" s="21"/>
      <c r="N94" s="21"/>
      <c r="O94" s="2"/>
    </row>
    <row r="95">
      <c r="H95" s="1"/>
      <c r="J95" s="1"/>
      <c r="K95" s="2"/>
      <c r="M95" s="21"/>
      <c r="N95" s="21"/>
      <c r="O95" s="2"/>
    </row>
    <row r="96">
      <c r="H96" s="1"/>
      <c r="J96" s="1"/>
      <c r="K96" s="2"/>
      <c r="M96" s="21"/>
      <c r="N96" s="21"/>
      <c r="O96" s="2"/>
    </row>
    <row r="97">
      <c r="H97" s="1"/>
      <c r="J97" s="1"/>
      <c r="K97" s="2"/>
      <c r="M97" s="21"/>
      <c r="N97" s="21"/>
      <c r="O97" s="2"/>
    </row>
    <row r="98">
      <c r="H98" s="1"/>
      <c r="J98" s="1"/>
      <c r="K98" s="2"/>
      <c r="M98" s="21"/>
      <c r="N98" s="21"/>
      <c r="O98" s="2"/>
    </row>
    <row r="99">
      <c r="H99" s="1"/>
      <c r="J99" s="1"/>
      <c r="K99" s="2"/>
      <c r="M99" s="21"/>
      <c r="N99" s="21"/>
      <c r="O99" s="2"/>
    </row>
    <row r="100">
      <c r="H100" s="1"/>
      <c r="J100" s="1"/>
      <c r="K100" s="2"/>
      <c r="M100" s="21"/>
      <c r="N100" s="21"/>
      <c r="O100" s="2"/>
    </row>
    <row r="101">
      <c r="H101" s="1"/>
      <c r="J101" s="1"/>
      <c r="K101" s="2"/>
      <c r="M101" s="21"/>
      <c r="N101" s="21"/>
      <c r="O101" s="2"/>
    </row>
    <row r="102">
      <c r="H102" s="1"/>
      <c r="J102" s="1"/>
      <c r="K102" s="2"/>
      <c r="M102" s="21"/>
      <c r="N102" s="21"/>
      <c r="O102" s="2"/>
    </row>
    <row r="103">
      <c r="H103" s="1"/>
      <c r="J103" s="1"/>
      <c r="K103" s="2"/>
      <c r="M103" s="21"/>
      <c r="N103" s="21"/>
      <c r="O103" s="2"/>
    </row>
    <row r="104">
      <c r="H104" s="1"/>
      <c r="J104" s="1"/>
      <c r="K104" s="2"/>
      <c r="M104" s="21"/>
      <c r="N104" s="21"/>
      <c r="O104" s="2"/>
    </row>
    <row r="105">
      <c r="H105" s="1"/>
      <c r="J105" s="1"/>
      <c r="K105" s="2"/>
      <c r="M105" s="21"/>
      <c r="N105" s="21"/>
      <c r="O105" s="2"/>
    </row>
    <row r="106">
      <c r="H106" s="1"/>
      <c r="J106" s="1"/>
      <c r="K106" s="2"/>
      <c r="M106" s="21"/>
      <c r="N106" s="21"/>
      <c r="O106" s="2"/>
    </row>
    <row r="107">
      <c r="H107" s="1"/>
      <c r="J107" s="1"/>
      <c r="K107" s="2"/>
      <c r="M107" s="21"/>
      <c r="N107" s="21"/>
      <c r="O107" s="2"/>
    </row>
    <row r="108">
      <c r="H108" s="1"/>
      <c r="J108" s="1"/>
      <c r="K108" s="2"/>
      <c r="M108" s="21"/>
      <c r="N108" s="21"/>
      <c r="O108" s="2"/>
    </row>
    <row r="109">
      <c r="H109" s="1"/>
      <c r="J109" s="1"/>
      <c r="K109" s="2"/>
      <c r="M109" s="21"/>
      <c r="N109" s="21"/>
      <c r="O109" s="2"/>
    </row>
    <row r="110">
      <c r="H110" s="1"/>
      <c r="J110" s="1"/>
      <c r="K110" s="2"/>
      <c r="M110" s="21"/>
      <c r="N110" s="21"/>
      <c r="O110" s="2"/>
    </row>
    <row r="111">
      <c r="H111" s="1"/>
      <c r="J111" s="1"/>
      <c r="K111" s="2"/>
      <c r="M111" s="21"/>
      <c r="N111" s="21"/>
      <c r="O111" s="2"/>
    </row>
    <row r="112">
      <c r="H112" s="1"/>
      <c r="J112" s="1"/>
      <c r="K112" s="2"/>
      <c r="M112" s="21"/>
      <c r="N112" s="21"/>
      <c r="O112" s="2"/>
    </row>
    <row r="113">
      <c r="H113" s="1"/>
      <c r="J113" s="1"/>
      <c r="K113" s="2"/>
      <c r="M113" s="21"/>
      <c r="N113" s="21"/>
      <c r="O113" s="2"/>
    </row>
    <row r="114">
      <c r="H114" s="1"/>
      <c r="J114" s="1"/>
      <c r="K114" s="2"/>
      <c r="M114" s="21"/>
      <c r="N114" s="21"/>
      <c r="O114" s="2"/>
    </row>
    <row r="115">
      <c r="H115" s="1"/>
      <c r="J115" s="1"/>
      <c r="K115" s="2"/>
      <c r="M115" s="21"/>
      <c r="N115" s="21"/>
      <c r="O115" s="2"/>
    </row>
    <row r="116">
      <c r="H116" s="1"/>
      <c r="J116" s="1"/>
      <c r="K116" s="2"/>
      <c r="M116" s="21"/>
      <c r="N116" s="21"/>
      <c r="O116" s="2"/>
    </row>
  </sheetData>
  <autoFilter ref="$A$1:$AK$116"/>
  <customSheetViews>
    <customSheetView guid="{AAA24CD1-C1D9-4A82-A4A4-B4B8B10044E2}" filter="1" showAutoFilter="1">
      <autoFilter ref="$A$1:$AK$116"/>
    </customSheetView>
  </customSheetViews>
  <printOptions gridLines="1" horizontalCentered="1"/>
  <pageMargins bottom="0.75" footer="0.0" header="0.0" left="0.25" right="0.25" top="0.75"/>
  <pageSetup paperSize="9" scale="75" orientation="landscape" pageOrder="overThenDown"/>
  <drawing r:id="rId1"/>
</worksheet>
</file>