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postas ao formulário 1" sheetId="1" r:id="rId4"/>
  </sheets>
  <definedNames>
    <definedName hidden="1" localSheetId="0" name="Z_244E73EB_2D2D_46E8_93C7_B001C82F1743_.wvu.FilterData">'Respostas ao formulário 1'!$A$1:$AP$133</definedName>
  </definedNames>
  <calcPr/>
  <customWorkbookViews>
    <customWorkbookView activeSheetId="0" maximized="1" windowHeight="0" windowWidth="0" guid="{244E73EB-2D2D-46E8-93C7-B001C82F1743}" name="Filtro 1"/>
  </customWorkbookViews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I27">
      <text>
        <t xml:space="preserve">O respondente atualizou este valor.</t>
      </text>
    </comment>
    <comment authorId="0" ref="P27">
      <text>
        <t xml:space="preserve">O respondente atualizou este valor.</t>
      </text>
    </comment>
    <comment authorId="0" ref="R27">
      <text>
        <t xml:space="preserve">O respondente atualizou este valor.</t>
      </text>
    </comment>
    <comment authorId="0" ref="S27">
      <text>
        <t xml:space="preserve">O respondente atualizou este valor.</t>
      </text>
    </comment>
    <comment authorId="0" ref="U27">
      <text>
        <t xml:space="preserve">O respondente atualizou este valor.</t>
      </text>
    </comment>
    <comment authorId="0" ref="V27">
      <text>
        <t xml:space="preserve">O respondente atualizou este valor.</t>
      </text>
    </comment>
    <comment authorId="0" ref="Y27">
      <text>
        <t xml:space="preserve">O respondente atualizou este valor.</t>
      </text>
    </comment>
    <comment authorId="0" ref="AB27">
      <text>
        <t xml:space="preserve">O respondente atualizou este valor.</t>
      </text>
    </comment>
    <comment authorId="0" ref="AD27">
      <text>
        <t xml:space="preserve">O respondente atualizou este valor.</t>
      </text>
    </comment>
    <comment authorId="0" ref="AF27">
      <text>
        <t xml:space="preserve">O respondente atualizou este valor.</t>
      </text>
    </comment>
    <comment authorId="0" ref="AG27">
      <text>
        <t xml:space="preserve">O respondente atualizou este valor.</t>
      </text>
    </comment>
    <comment authorId="0" ref="AI27">
      <text>
        <t xml:space="preserve">O respondente atualizou este valor.</t>
      </text>
    </comment>
    <comment authorId="0" ref="AJ27">
      <text>
        <t xml:space="preserve">O respondente atualizou este valor.</t>
      </text>
    </comment>
    <comment authorId="0" ref="AK27">
      <text>
        <t xml:space="preserve">O respondente atualizou este valor.</t>
      </text>
    </comment>
    <comment authorId="0" ref="AO27">
      <text>
        <t xml:space="preserve">O respondente atualizou este valor.</t>
      </text>
    </comment>
    <comment authorId="0" ref="AP27">
      <text>
        <t xml:space="preserve">O respondente atualizou este valor.</t>
      </text>
    </comment>
    <comment authorId="0" ref="I29">
      <text>
        <t xml:space="preserve">O respondente atualizou este valor.</t>
      </text>
    </comment>
    <comment authorId="0" ref="N29">
      <text>
        <t xml:space="preserve">O respondente atualizou este valor.</t>
      </text>
    </comment>
    <comment authorId="0" ref="U29">
      <text>
        <t xml:space="preserve">O respondente atualizou este valor.</t>
      </text>
    </comment>
  </commentList>
</comments>
</file>

<file path=xl/sharedStrings.xml><?xml version="1.0" encoding="utf-8"?>
<sst xmlns="http://schemas.openxmlformats.org/spreadsheetml/2006/main" count="384" uniqueCount="316">
  <si>
    <t>Carimbo de data/hora</t>
  </si>
  <si>
    <t>Endereço de e-mail</t>
  </si>
  <si>
    <t>Endereço de e-mail*</t>
  </si>
  <si>
    <t>NOME DA PESSOA QUE ESTÁ INSERINDO AS INFORMAÇÕES</t>
  </si>
  <si>
    <t>CÓDIGO DO MEC (INEP)</t>
  </si>
  <si>
    <t>CPF</t>
  </si>
  <si>
    <t>MUNICÍPIO</t>
  </si>
  <si>
    <t>NOME DA ESCOLA</t>
  </si>
  <si>
    <t>CNPJ</t>
  </si>
  <si>
    <t>GESTOR (A) ESCOLAR</t>
  </si>
  <si>
    <t>ENDEREÇO</t>
  </si>
  <si>
    <t>BAIRRO</t>
  </si>
  <si>
    <t>CEP</t>
  </si>
  <si>
    <t>TELEFONE PARA CONTATO</t>
  </si>
  <si>
    <t>E-MAIL DA ESCOLA</t>
  </si>
  <si>
    <t>ABACAXI (KG) R$ 4,62</t>
  </si>
  <si>
    <t>ALFACE (KG) R$ 13,27</t>
  </si>
  <si>
    <t>BANANA (KG) R$ 5,52</t>
  </si>
  <si>
    <t>BATATA DOCE (KG) R$ 3,71</t>
  </si>
  <si>
    <t>BATATA INGLESA (KG) R$ 6,00</t>
  </si>
  <si>
    <t>LIQUIDOS LÁCTEOS (L) R$ 5,81</t>
  </si>
  <si>
    <t>BOLO (KG) R$ 18,37</t>
  </si>
  <si>
    <t>CEBOLA BRANCA (KG) R$ 6,00</t>
  </si>
  <si>
    <t>CENOURA (KG) R$ 8,50</t>
  </si>
  <si>
    <t>COENTRO (KG) R$ 13,50</t>
  </si>
  <si>
    <t>CHUCHU (KG) R$ 6,00</t>
  </si>
  <si>
    <t>COUVE FOLHA (KG) R$ 4,96</t>
  </si>
  <si>
    <t>INHAME (KG) R$ 6,28</t>
  </si>
  <si>
    <t>LARANJA PÊRA (KG) R$ 3,50</t>
  </si>
  <si>
    <t>MACAXEIRA (KG) R$ 3,69</t>
  </si>
  <si>
    <t>FARINHA DE MANDIOCA (KG) R$ 5,25</t>
  </si>
  <si>
    <t>FEIJÃO MACASSAR (KG) R$ 7,59</t>
  </si>
  <si>
    <t xml:space="preserve">FRANGO CAIPIRA (KG) R$32,67 </t>
  </si>
  <si>
    <t>FRANGO DE GRANJA (KG) R$ 32,40</t>
  </si>
  <si>
    <t>MAMÃO (KG) R$ 3,64</t>
  </si>
  <si>
    <t>MANGA (KG) R$ 5,00</t>
  </si>
  <si>
    <t>MELANCIA (KG) R$ 2,58</t>
  </si>
  <si>
    <t>PIMENTÃO  (KG) R$ 8,40</t>
  </si>
  <si>
    <t>POLPA DE ACEROLA (KG) R$ 11,10</t>
  </si>
  <si>
    <t>POLPA DE GOIABA (KG) R$ 11,10</t>
  </si>
  <si>
    <t>QUEIJO COALHO (KG) R$ 36,34</t>
  </si>
  <si>
    <t>TOMATE (KG) R$ 5,86</t>
  </si>
  <si>
    <t>25086901@see.pb.gov.br</t>
  </si>
  <si>
    <t>Severino França da Silva</t>
  </si>
  <si>
    <t>Mamanguape</t>
  </si>
  <si>
    <t>14 - MAMANGUAPE - EEEFM Sen. Rui Carneiro</t>
  </si>
  <si>
    <t>01614186000131</t>
  </si>
  <si>
    <t>Rosa Maria de Santana</t>
  </si>
  <si>
    <t>AV. Senador Rui Carneiro</t>
  </si>
  <si>
    <t>Bairro do Campo</t>
  </si>
  <si>
    <t>jose.junior0851@escola.pb.gov.br</t>
  </si>
  <si>
    <t>pedromaximo.14gre@gmail.com</t>
  </si>
  <si>
    <t>JOSE NILTON RIBEIRO DA SILVA JUNIOR</t>
  </si>
  <si>
    <t>076.515.414-56</t>
  </si>
  <si>
    <t>MARCACAO</t>
  </si>
  <si>
    <t>14 - MARCAÇÃO - EEIF Pedro M. de Lima</t>
  </si>
  <si>
    <t>ALDEIA TRÊS RIOS</t>
  </si>
  <si>
    <t>ZONA RURAL</t>
  </si>
  <si>
    <t>00</t>
  </si>
  <si>
    <t>25087983@see.pb.gov.br</t>
  </si>
  <si>
    <t>gizeldaleticia@gmail.com</t>
  </si>
  <si>
    <t>E.E.I.E.I.F. ISAURA SOARES E LIMA</t>
  </si>
  <si>
    <t>689943204-82</t>
  </si>
  <si>
    <t>MARCAÇÃO</t>
  </si>
  <si>
    <t>14 - MARCAÇÃO - EEIEF Isaura Soares de Lima</t>
  </si>
  <si>
    <t>Gizelda Soares de França</t>
  </si>
  <si>
    <t>ALDEIA JACARÉ DE CESAR</t>
  </si>
  <si>
    <t>escolasaura@gmal.com</t>
  </si>
  <si>
    <t>25122533@see.pb.gov.br</t>
  </si>
  <si>
    <t xml:space="preserve">Erenita Hélida Ramalho da Silva Pontes </t>
  </si>
  <si>
    <t>07248643424</t>
  </si>
  <si>
    <t>14 - MAMANGUAPE - EEEF Dr.Gustavo F. de L Sobrinho</t>
  </si>
  <si>
    <t>Erenita Hélida Ramalho da Silva Pontes</t>
  </si>
  <si>
    <t xml:space="preserve">Rua Benedito Joel cordeiro </t>
  </si>
  <si>
    <t>areial</t>
  </si>
  <si>
    <t>8398118-8775</t>
  </si>
  <si>
    <t>ecigustavofernandes@gmail.com</t>
  </si>
  <si>
    <t>kecya.silveira@escola.pb.gov.br</t>
  </si>
  <si>
    <t>kecyasilveira@gmail.com</t>
  </si>
  <si>
    <t>Kécya Silveira Pereira de Oliveira</t>
  </si>
  <si>
    <t>Jacaraú</t>
  </si>
  <si>
    <t>14 - JACARAÚ - EEEFM Alzira Lisboa</t>
  </si>
  <si>
    <t>Joel Nunes de Farias</t>
  </si>
  <si>
    <t>Rua 7 de setembro</t>
  </si>
  <si>
    <t>São José, 453</t>
  </si>
  <si>
    <t>secretariaalziralisboa@gmail.com</t>
  </si>
  <si>
    <t>25087304@see.pb.gov.br</t>
  </si>
  <si>
    <t>MARLEY DENNER VALENTE DE ANDRADE</t>
  </si>
  <si>
    <t>06098581495</t>
  </si>
  <si>
    <t>CAPIM</t>
  </si>
  <si>
    <t>14 -  CAPIM - EEEF Agropecuarista Jose Wilson de Albuquerque Melo</t>
  </si>
  <si>
    <t>03163699000107</t>
  </si>
  <si>
    <t>ANA ALVES SILVA DOS SANTO</t>
  </si>
  <si>
    <t>RUA CONJUNTO BELA VISTA</t>
  </si>
  <si>
    <t>CONJUNTO BELA VISTA</t>
  </si>
  <si>
    <t>distritodecapim.14gre@gmail.com</t>
  </si>
  <si>
    <t>25086332@see.pb.gov.br</t>
  </si>
  <si>
    <t xml:space="preserve">Aucilene Firmino da Silva </t>
  </si>
  <si>
    <t>072782674-39</t>
  </si>
  <si>
    <t xml:space="preserve">JACARAÚ </t>
  </si>
  <si>
    <t>14 - JACARAÚ - EEEF Castro Pinto</t>
  </si>
  <si>
    <t>01799812/000101</t>
  </si>
  <si>
    <t xml:space="preserve">Praça Orestes Lisboa </t>
  </si>
  <si>
    <t xml:space="preserve">Centro </t>
  </si>
  <si>
    <t>castropinto.14gre@gmail.com</t>
  </si>
  <si>
    <t>martafreire@escola.pb.gov.br</t>
  </si>
  <si>
    <t xml:space="preserve">Iratanpotiguarapb@gmail.com </t>
  </si>
  <si>
    <t xml:space="preserve">IRATAN CIRIACO DA SILVA </t>
  </si>
  <si>
    <t>036.364.654-06</t>
  </si>
  <si>
    <t xml:space="preserve">BAÍA DA TRAIÇÃO </t>
  </si>
  <si>
    <t>14 - BAIA DA TRAIÇÃO - EE Indígena EFM Pedro Poti</t>
  </si>
  <si>
    <t xml:space="preserve">Aldeia São Francisco </t>
  </si>
  <si>
    <t>Zona Rural</t>
  </si>
  <si>
    <t>99337-9029</t>
  </si>
  <si>
    <t xml:space="preserve">escolaindigenapedropoti@gmail.com </t>
  </si>
  <si>
    <t>jacqueline.rodrigues@escola.pb.gov.br</t>
  </si>
  <si>
    <t>matiasfreire.14gre@gmail.com</t>
  </si>
  <si>
    <t xml:space="preserve">ECIT Matias Freire </t>
  </si>
  <si>
    <t>Baía da Traição</t>
  </si>
  <si>
    <t>14 - BAÍA DA TRAIÇÃO - EEEIEF Matias Freire</t>
  </si>
  <si>
    <t xml:space="preserve">Jacqueline do Nascimento Rodrigues </t>
  </si>
  <si>
    <t>Rua Matias Freire n° 1168</t>
  </si>
  <si>
    <t>alvania_santos065@escola.pb.gov.br</t>
  </si>
  <si>
    <t>alvaniathais39@gmail.com</t>
  </si>
  <si>
    <t xml:space="preserve">Alvânia Thais dos Santos </t>
  </si>
  <si>
    <t xml:space="preserve">Mamanguape </t>
  </si>
  <si>
    <t>14 - MAMANGUAPE - EEEF Profº Luíz Aprígio</t>
  </si>
  <si>
    <t xml:space="preserve">Alvânia Thaís dos Santos </t>
  </si>
  <si>
    <t>Rua Presidente João Pessoa s/n</t>
  </si>
  <si>
    <t>luizaprigio.14gre@gmail.com</t>
  </si>
  <si>
    <t>25086936@see.pb.gov.br</t>
  </si>
  <si>
    <t>Ana Raquel Camilo dos Santos</t>
  </si>
  <si>
    <t>14 - MAMANGUAPE - EEEFM Umbelina Garcêz</t>
  </si>
  <si>
    <t>Marleide Soares dos Santos Gomes</t>
  </si>
  <si>
    <t>Rua dom vital</t>
  </si>
  <si>
    <t>centro</t>
  </si>
  <si>
    <t>escolaumbelinagarcez@gmail.com</t>
  </si>
  <si>
    <t>jose.filho0852@escola.pb.gov.br</t>
  </si>
  <si>
    <t xml:space="preserve">JOSE.FILHO0852@escola.pb.gov </t>
  </si>
  <si>
    <t xml:space="preserve">José MIRANDA Diniz Filho </t>
  </si>
  <si>
    <t>03916285424</t>
  </si>
  <si>
    <t>14 - MAMANGUAPE - EEEF Prof.º Antônio Garcêz  (mãe)</t>
  </si>
  <si>
    <t>José MIRANDA Diniz FILHO</t>
  </si>
  <si>
    <t xml:space="preserve">Sitio Pindobal </t>
  </si>
  <si>
    <t xml:space="preserve">Campo zona rural </t>
  </si>
  <si>
    <t xml:space="preserve">antoniogarcez.14gre@gmail.com </t>
  </si>
  <si>
    <t>maria.pereira0864@escola.pb.gov.br</t>
  </si>
  <si>
    <t xml:space="preserve">
mariadocarmofloriano27@hotmail.com</t>
  </si>
  <si>
    <t>Maria do carmo Floriano pereira</t>
  </si>
  <si>
    <t>14 - MAMANGUAPE - EEEF Dr.José Augusto Trindade</t>
  </si>
  <si>
    <t>Sitio camaratuba</t>
  </si>
  <si>
    <t>Centro</t>
  </si>
  <si>
    <t>Esca.trindade@gmail com</t>
  </si>
  <si>
    <t>25086049@see.pb.gov.br</t>
  </si>
  <si>
    <t xml:space="preserve">Severinofelix.14gre@Gmail </t>
  </si>
  <si>
    <t xml:space="preserve">Dvania </t>
  </si>
  <si>
    <t>04348977445</t>
  </si>
  <si>
    <t>Itapororoca</t>
  </si>
  <si>
    <t>14 - ITAPOROROCA - EEEFM Severino F de Brito</t>
  </si>
  <si>
    <t>01782456000113</t>
  </si>
  <si>
    <t xml:space="preserve">Dvania Silva de Brito </t>
  </si>
  <si>
    <t xml:space="preserve">Rua sete de setembro </t>
  </si>
  <si>
    <t>dvaniabrito36@gmail.com</t>
  </si>
  <si>
    <t>francinaldo.oliveira@professor.pb.gov.br</t>
  </si>
  <si>
    <t>johnnyesm8@gmail.com</t>
  </si>
  <si>
    <t xml:space="preserve">Johnny Emanuel Silva Marques </t>
  </si>
  <si>
    <t>14 - BAIA DA TRAIÇÃO - EE Indígena EFM Akajutibiro</t>
  </si>
  <si>
    <t>Aldeia Akajutibiró</t>
  </si>
  <si>
    <t xml:space="preserve">Zona Rural </t>
  </si>
  <si>
    <t>akajutibiro.14gre@gmail.com</t>
  </si>
  <si>
    <t>25087355@see.pb.gov.br</t>
  </si>
  <si>
    <t>Damiana Fernandes de Sousa</t>
  </si>
  <si>
    <t>05871651461</t>
  </si>
  <si>
    <t>Cuité de Mamanguape</t>
  </si>
  <si>
    <t>14 - CUITE DE MAMAGUAPE - E.E.E.F..M. Profº Renato Fonseca Filho</t>
  </si>
  <si>
    <t>01889954000160</t>
  </si>
  <si>
    <t>Av Severino Jorge de Sena</t>
  </si>
  <si>
    <t>renatofonsecafilho.14gre@gmail.com</t>
  </si>
  <si>
    <t>anakaroline@escola.pb.gov.br</t>
  </si>
  <si>
    <t xml:space="preserve">Anakaroline@escola.pb.gov.br </t>
  </si>
  <si>
    <t xml:space="preserve">Ana Karoline Pedro de Lima </t>
  </si>
  <si>
    <t xml:space="preserve">088.229.624-86 </t>
  </si>
  <si>
    <t xml:space="preserve">Mataraca </t>
  </si>
  <si>
    <t>14 - MATARACA - E.E.E.F.M. Pedro Poti</t>
  </si>
  <si>
    <t xml:space="preserve">Av Dr Carlos Pessoa de Melo </t>
  </si>
  <si>
    <t>Planalto 1</t>
  </si>
  <si>
    <t xml:space="preserve">083 98621-3755 </t>
  </si>
  <si>
    <t xml:space="preserve">Pedropoti.mt.14gre@gmail.com </t>
  </si>
  <si>
    <t>lygia.silva@professor.pb.gov.br</t>
  </si>
  <si>
    <t xml:space="preserve">Indioantoniosinesio.14gre@gmail.com </t>
  </si>
  <si>
    <t>Eliete Maria do Ramos da Silva</t>
  </si>
  <si>
    <t>05771660452</t>
  </si>
  <si>
    <t>Marcação</t>
  </si>
  <si>
    <t>14 - MARCAÇÃO - EEIEF Indio Antônio S. da Silva</t>
  </si>
  <si>
    <t>09468972000180</t>
  </si>
  <si>
    <t>Eliete Maria Do Ramos da Silva</t>
  </si>
  <si>
    <t xml:space="preserve">Aldeia Brejinho </t>
  </si>
  <si>
    <t>25127977@see.pb.gov.br</t>
  </si>
  <si>
    <t xml:space="preserve">Myrtes </t>
  </si>
  <si>
    <t>03378161400</t>
  </si>
  <si>
    <t>14 - MAMANGUAPE - ETE do Vale do Mamanguape João da Mata Cavalcanti de Albuquerque</t>
  </si>
  <si>
    <t xml:space="preserve">Myrtes de Lourdes Bezerra dos Santos Perez </t>
  </si>
  <si>
    <t>Avenida Aluísio Alves Pereira</t>
  </si>
  <si>
    <t>Areal</t>
  </si>
  <si>
    <t>maira.araujo0861@escola.pb.gov.br</t>
  </si>
  <si>
    <t>caciquedomingos.14gre@gmail.com</t>
  </si>
  <si>
    <t xml:space="preserve">Maíra Silva de Araújo </t>
  </si>
  <si>
    <t>06938478406</t>
  </si>
  <si>
    <t>Rio Tinto .</t>
  </si>
  <si>
    <t>14 - RIO TINTO - EE Indígena de EF Cacique Domingos</t>
  </si>
  <si>
    <t>Rua Principal, SN, Aldeia Jaraguá.</t>
  </si>
  <si>
    <t>58297000</t>
  </si>
  <si>
    <t>ozinete.silva.1010.pbtec21@escola.pb.gov.br</t>
  </si>
  <si>
    <t>ozinetebrito5@gmail.com</t>
  </si>
  <si>
    <t xml:space="preserve">Ozinete Maria Brito da Silva </t>
  </si>
  <si>
    <t>350.059.984-20</t>
  </si>
  <si>
    <t xml:space="preserve">Rio Tinto </t>
  </si>
  <si>
    <t>14 - RIO TINTO - EEEF Frederico Lundgren</t>
  </si>
  <si>
    <t>0176683000114</t>
  </si>
  <si>
    <t xml:space="preserve">Bernadete de Lourdes da Silva Pessoa </t>
  </si>
  <si>
    <t>Rua da Aurora S/N</t>
  </si>
  <si>
    <t>8399135-5959</t>
  </si>
  <si>
    <t>fredericolundgren.14gre@gmail.com</t>
  </si>
  <si>
    <t>daniele.silva0859@escola.pb.gov.br</t>
  </si>
  <si>
    <t>antoniopbarbalho14@gmail.com</t>
  </si>
  <si>
    <t xml:space="preserve">Daniele Ferreira da Silva </t>
  </si>
  <si>
    <t>03988339407</t>
  </si>
  <si>
    <t>14 - MAMANGUAPE - EEEF Antônio Pinto Barbalho (mãe)</t>
  </si>
  <si>
    <t>Jackeline Pereira Viana</t>
  </si>
  <si>
    <t>RUA principal S/N</t>
  </si>
  <si>
    <t>Pitanga</t>
  </si>
  <si>
    <t>dabieleonco@escola.pb.gov.br</t>
  </si>
  <si>
    <t>DANIEL DA SILVA LEONÇO</t>
  </si>
  <si>
    <t>04483543490</t>
  </si>
  <si>
    <t>14 - MAMANGUAPE - E.E.I.E.F.M. Cacique Iniguacu</t>
  </si>
  <si>
    <t>ALDEIA TRAMATAIA</t>
  </si>
  <si>
    <t>ALDEIA</t>
  </si>
  <si>
    <t xml:space="preserve"> (83)3625-9122/98734-4564</t>
  </si>
  <si>
    <t>CACIQUEINIGUACU.14GRE@GMAIL.COM</t>
  </si>
  <si>
    <t>25087673@see.pb.gov.br</t>
  </si>
  <si>
    <t>henriquefernandesdefarias2015@gmail.com</t>
  </si>
  <si>
    <t>Rosangela Lisboa Silva de Araújo</t>
  </si>
  <si>
    <t>573.905.764-72</t>
  </si>
  <si>
    <t>Curral de Cima</t>
  </si>
  <si>
    <t>14 - CURRAL DE CIMA - EEEFM Henrique F.de Farias</t>
  </si>
  <si>
    <t xml:space="preserve">Travessa Olegário Fernandes </t>
  </si>
  <si>
    <t>eliane.tavares0857@escola.pb.gov.br</t>
  </si>
  <si>
    <t>ELIANE ALVES TAVARES</t>
  </si>
  <si>
    <t>05330056470</t>
  </si>
  <si>
    <t>LAGOA DE DENTRO</t>
  </si>
  <si>
    <t>14 - LAGOA DE DENTRO - EEEF Getulio Vargas</t>
  </si>
  <si>
    <t>01592869/000135</t>
  </si>
  <si>
    <t>RUA DO COMERCIO, 55  CENTRO</t>
  </si>
  <si>
    <t>CENTRO</t>
  </si>
  <si>
    <t>083032631043</t>
  </si>
  <si>
    <t>getuliovargas.14gre@gmail.com</t>
  </si>
  <si>
    <t>25113810@see.pb.gov.br</t>
  </si>
  <si>
    <t xml:space="preserve">Maria Fernanda Silva de Paulo </t>
  </si>
  <si>
    <t>07402514498</t>
  </si>
  <si>
    <t>14 - ITAPOROROCA - EEEF Isaura Fernandes de Souza</t>
  </si>
  <si>
    <t>039083410001-58</t>
  </si>
  <si>
    <t>Rua projetada</t>
  </si>
  <si>
    <t xml:space="preserve">Epitácio Madruga </t>
  </si>
  <si>
    <t>Isaurafernandes14.gre@gmail.com</t>
  </si>
  <si>
    <t>67.50</t>
  </si>
  <si>
    <t>danilo.farias1@professor.pb.gov.br</t>
  </si>
  <si>
    <t>DANILO ALEX MARQUES DE FARIAS</t>
  </si>
  <si>
    <t>09717520445</t>
  </si>
  <si>
    <t>RIO TINTO</t>
  </si>
  <si>
    <t>14 - RIO TINTO - EEEFM Profº Luíz G. Burity</t>
  </si>
  <si>
    <t>0182083000167</t>
  </si>
  <si>
    <t>PRAÇA DA VITÓRIA, S/N-CENTRO</t>
  </si>
  <si>
    <t>25087860@see.pb.gov.br</t>
  </si>
  <si>
    <t>idalecia.arruda1@professor.pb.gov.br</t>
  </si>
  <si>
    <t>riivaldobarros@hotmail.com</t>
  </si>
  <si>
    <t xml:space="preserve">Lesliene da Silva Lima </t>
  </si>
  <si>
    <t>07603926416</t>
  </si>
  <si>
    <t>Rio Tinto</t>
  </si>
  <si>
    <t>14 - RIO TINTO - EEEF Dr. Guilherme da Silveira(SEMI)</t>
  </si>
  <si>
    <t>01.622.584/0001-08</t>
  </si>
  <si>
    <t xml:space="preserve">Avenida Rio Branco, 5466 - Aldeia Monte Mor </t>
  </si>
  <si>
    <t xml:space="preserve">Vila Regina </t>
  </si>
  <si>
    <t>+55 83 99377-8405</t>
  </si>
  <si>
    <t>guilhermedasilveira.14gre@gmail.com</t>
  </si>
  <si>
    <t>25086324@see.pb.gov.br</t>
  </si>
  <si>
    <t>margaridadias.14gre@gmail.com</t>
  </si>
  <si>
    <t>NIVIA DO NASCIMENTO PESSOA</t>
  </si>
  <si>
    <t>107.889.634-81</t>
  </si>
  <si>
    <t>PEDRO RÉGIS</t>
  </si>
  <si>
    <t>14 - PEFRO RÉGIS - EEEFM Margarida Dias</t>
  </si>
  <si>
    <t>01800711000103</t>
  </si>
  <si>
    <t>RUA SENADOR RUI CARNEIRO, 193</t>
  </si>
  <si>
    <t>terezinhabenicio@escola.pb.gov.br</t>
  </si>
  <si>
    <t>Petrucio Henrique Trajano da Silva</t>
  </si>
  <si>
    <t>07860284405</t>
  </si>
  <si>
    <t>rio tinto</t>
  </si>
  <si>
    <t>14 - RIO TINTO - E.E.I.E.F.M. Dr. José Lopes Ribeiro</t>
  </si>
  <si>
    <t>Terezinha de Jesus Silva Benicio</t>
  </si>
  <si>
    <t xml:space="preserve">rua duque de caxias </t>
  </si>
  <si>
    <t>aldeia monte mor</t>
  </si>
  <si>
    <t>83 99377-1032</t>
  </si>
  <si>
    <t>lopesribeiro.14gre@gmail.com</t>
  </si>
  <si>
    <t>25069357@see.pb.gov.br</t>
  </si>
  <si>
    <t>Humberto Florêncio da Silva</t>
  </si>
  <si>
    <t>Lagoa de Dentro</t>
  </si>
  <si>
    <t>14 - LAGOA DE DENTRO - EEEFM  Ivan Bichara Sobreira</t>
  </si>
  <si>
    <t>Rua 7 de Setembro</t>
  </si>
  <si>
    <t>ivanbichara.14gre@gmail.com</t>
  </si>
  <si>
    <t>juliana.soares3@professor.pb.gov.br</t>
  </si>
  <si>
    <t>joseferreirapadilha.14gre@gmail.com</t>
  </si>
  <si>
    <t>Daniele da Rocha Silva</t>
  </si>
  <si>
    <t>087.371.324-90</t>
  </si>
  <si>
    <t>14 - MARCAÇÃO - EEIE Fundamental José Ferreira Padilha</t>
  </si>
  <si>
    <t>Aldeia Vau</t>
  </si>
  <si>
    <t>TOTAL (KG)</t>
  </si>
  <si>
    <t>TOTAL(R$)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</si>
</sst>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 h:mm:ss"/>
    <numFmt numFmtId="165" formatCode="[$R$ -416]#,##0.00"/>
  </numFmts>
  <fonts count="4">
    <font>
      <sz val="10.0"/>
      <color rgb="FF000000"/>
      <name val="Arial"/>
      <scheme val="minor"/>
    </font>
    <font>
      <color theme="1"/>
      <name val="Arial"/>
      <scheme val="minor"/>
    </font>
    <font>
      <sz val="9.0"/>
      <color theme="1"/>
      <name val="Arial"/>
      <scheme val="minor"/>
    </font>
    <font>
      <b/>
      <color theme="1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">
    <border/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1" numFmtId="0" xfId="0" applyAlignment="1" applyFont="1">
      <alignment horizontal="left" shrinkToFit="0" wrapText="1"/>
    </xf>
    <xf borderId="0" fillId="0" fontId="1" numFmtId="0" xfId="0" applyAlignment="1" applyFont="1">
      <alignment horizontal="right" shrinkToFit="0" wrapText="1"/>
    </xf>
    <xf borderId="0" fillId="0" fontId="2" numFmtId="0" xfId="0" applyAlignment="1" applyFont="1">
      <alignment shrinkToFit="0" wrapText="1"/>
    </xf>
    <xf borderId="0" fillId="0" fontId="1" numFmtId="0" xfId="0" applyAlignment="1" applyFont="1">
      <alignment readingOrder="0" shrinkToFit="0" wrapText="1"/>
    </xf>
    <xf borderId="0" fillId="0" fontId="1" numFmtId="164" xfId="0" applyAlignment="1" applyFont="1" applyNumberFormat="1">
      <alignment readingOrder="0"/>
    </xf>
    <xf borderId="0" fillId="0" fontId="1" numFmtId="0" xfId="0" applyAlignment="1" applyFont="1">
      <alignment readingOrder="0"/>
    </xf>
    <xf borderId="0" fillId="0" fontId="1" numFmtId="0" xfId="0" applyAlignment="1" applyFont="1">
      <alignment horizontal="left" readingOrder="0"/>
    </xf>
    <xf quotePrefix="1" borderId="0" fillId="0" fontId="1" numFmtId="0" xfId="0" applyAlignment="1" applyFont="1">
      <alignment horizontal="right" readingOrder="0"/>
    </xf>
    <xf borderId="0" fillId="0" fontId="2" numFmtId="0" xfId="0" applyAlignment="1" applyFont="1">
      <alignment shrinkToFit="0" wrapText="1"/>
    </xf>
    <xf borderId="0" fillId="0" fontId="1" numFmtId="0" xfId="0" applyAlignment="1" applyFont="1">
      <alignment horizontal="right" readingOrder="0"/>
    </xf>
    <xf quotePrefix="1" borderId="0" fillId="0" fontId="1" numFmtId="0" xfId="0" applyAlignment="1" applyFont="1">
      <alignment readingOrder="0"/>
    </xf>
    <xf borderId="0" fillId="0" fontId="1" numFmtId="3" xfId="0" applyAlignment="1" applyFont="1" applyNumberFormat="1">
      <alignment readingOrder="0"/>
    </xf>
    <xf quotePrefix="1" borderId="0" fillId="0" fontId="1" numFmtId="0" xfId="0" applyAlignment="1" applyFont="1">
      <alignment horizontal="left" readingOrder="0"/>
    </xf>
    <xf borderId="0" fillId="2" fontId="1" numFmtId="0" xfId="0" applyAlignment="1" applyFill="1" applyFont="1">
      <alignment readingOrder="0"/>
    </xf>
    <xf borderId="0" fillId="3" fontId="1" numFmtId="0" xfId="0" applyAlignment="1" applyFill="1" applyFont="1">
      <alignment readingOrder="0"/>
    </xf>
    <xf borderId="0" fillId="0" fontId="1" numFmtId="49" xfId="0" applyAlignment="1" applyFont="1" applyNumberFormat="1">
      <alignment horizontal="left" readingOrder="0"/>
    </xf>
    <xf borderId="0" fillId="0" fontId="3" numFmtId="0" xfId="0" applyFont="1"/>
    <xf borderId="0" fillId="0" fontId="3" numFmtId="0" xfId="0" applyAlignment="1" applyFont="1">
      <alignment horizontal="left"/>
    </xf>
    <xf borderId="0" fillId="0" fontId="3" numFmtId="0" xfId="0" applyAlignment="1" applyFont="1">
      <alignment shrinkToFit="0" wrapText="1"/>
    </xf>
    <xf borderId="0" fillId="0" fontId="3" numFmtId="0" xfId="0" applyAlignment="1" applyFont="1">
      <alignment horizontal="right"/>
    </xf>
    <xf borderId="0" fillId="0" fontId="3" numFmtId="165" xfId="0" applyFont="1" applyNumberFormat="1"/>
    <xf borderId="0" fillId="0" fontId="3" numFmtId="165" xfId="0" applyAlignment="1" applyFont="1" applyNumberFormat="1">
      <alignment horizontal="left"/>
    </xf>
    <xf borderId="0" fillId="0" fontId="3" numFmtId="165" xfId="0" applyAlignment="1" applyFont="1" applyNumberFormat="1">
      <alignment shrinkToFit="0" wrapText="1"/>
    </xf>
    <xf borderId="0" fillId="0" fontId="3" numFmtId="165" xfId="0" applyAlignment="1" applyFont="1" applyNumberFormat="1">
      <alignment horizontal="right"/>
    </xf>
    <xf borderId="0" fillId="0" fontId="2" numFmtId="165" xfId="0" applyAlignment="1" applyFont="1" applyNumberFormat="1">
      <alignment shrinkToFit="0" wrapText="1"/>
    </xf>
    <xf borderId="0" fillId="0" fontId="1" numFmtId="0" xfId="0" applyAlignment="1" applyFont="1">
      <alignment horizontal="left"/>
    </xf>
    <xf borderId="0" fillId="0" fontId="1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8.0" ySplit="1.0" topLeftCell="I2" activePane="bottomRight" state="frozen"/>
      <selection activeCell="I1" sqref="I1" pane="topRight"/>
      <selection activeCell="A2" sqref="A2" pane="bottomLeft"/>
      <selection activeCell="I2" sqref="I2" pane="bottomRight"/>
    </sheetView>
  </sheetViews>
  <sheetFormatPr customHeight="1" defaultColWidth="12.63" defaultRowHeight="15.75"/>
  <cols>
    <col customWidth="1" hidden="1" min="1" max="6" width="18.88"/>
    <col customWidth="1" hidden="1" min="7" max="7" width="84.75"/>
    <col customWidth="1" min="8" max="8" width="42.25"/>
    <col customWidth="1" hidden="1" min="9" max="9" width="18.88"/>
    <col customWidth="1" hidden="1" min="10" max="10" width="29.25"/>
    <col customWidth="1" hidden="1" min="11" max="13" width="18.88"/>
    <col customWidth="1" hidden="1" min="14" max="14" width="24.0"/>
    <col customWidth="1" hidden="1" min="15" max="15" width="18.88"/>
    <col customWidth="1" min="16" max="26" width="18.88"/>
    <col customWidth="1" hidden="1" min="27" max="27" width="18.88"/>
    <col customWidth="1" min="28" max="29" width="18.88"/>
    <col customWidth="1" min="30" max="30" width="24.38"/>
    <col customWidth="1" hidden="1" min="31" max="32" width="18.88"/>
    <col customWidth="1" hidden="1" min="33" max="33" width="19.63"/>
    <col customWidth="1" hidden="1" min="34" max="34" width="33.25"/>
    <col customWidth="1" min="35" max="38" width="18.88"/>
    <col customWidth="1" min="39" max="39" width="27.88"/>
    <col customWidth="1" min="40" max="42" width="18.88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3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2" t="s">
        <v>13</v>
      </c>
      <c r="O1" s="4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5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5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</row>
    <row r="2">
      <c r="A2" s="6">
        <v>44720.672525173606</v>
      </c>
      <c r="B2" s="7" t="s">
        <v>42</v>
      </c>
      <c r="C2" s="7" t="s">
        <v>42</v>
      </c>
      <c r="D2" s="7" t="s">
        <v>43</v>
      </c>
      <c r="E2" s="7">
        <v>2.5086901E7</v>
      </c>
      <c r="F2" s="8">
        <v>9.2977707468E10</v>
      </c>
      <c r="G2" s="7" t="s">
        <v>44</v>
      </c>
      <c r="H2" s="5" t="s">
        <v>45</v>
      </c>
      <c r="I2" s="9" t="s">
        <v>46</v>
      </c>
      <c r="J2" s="5" t="s">
        <v>47</v>
      </c>
      <c r="K2" s="5" t="s">
        <v>48</v>
      </c>
      <c r="L2" s="7" t="s">
        <v>49</v>
      </c>
      <c r="M2" s="8">
        <v>5.828E7</v>
      </c>
      <c r="N2" s="8">
        <v>8.3981498637E10</v>
      </c>
      <c r="O2" s="10" t="s">
        <v>42</v>
      </c>
      <c r="P2" s="7">
        <v>1000.0</v>
      </c>
      <c r="Q2" s="7">
        <v>30.0</v>
      </c>
      <c r="R2" s="7">
        <v>600.0</v>
      </c>
      <c r="S2" s="7">
        <v>700.0</v>
      </c>
      <c r="T2" s="7">
        <v>160.0</v>
      </c>
      <c r="U2" s="7">
        <v>1200.0</v>
      </c>
      <c r="V2" s="7">
        <v>400.0</v>
      </c>
      <c r="W2" s="7">
        <v>230.0</v>
      </c>
      <c r="X2" s="7">
        <v>320.0</v>
      </c>
      <c r="Y2" s="7">
        <v>26.0</v>
      </c>
      <c r="Z2" s="7">
        <v>150.0</v>
      </c>
      <c r="AA2" s="7">
        <v>0.0</v>
      </c>
      <c r="AB2" s="7">
        <v>0.0</v>
      </c>
      <c r="AC2" s="7">
        <v>300.0</v>
      </c>
      <c r="AD2" s="7">
        <v>600.0</v>
      </c>
      <c r="AE2" s="7">
        <v>120.0</v>
      </c>
      <c r="AF2" s="7">
        <v>200.0</v>
      </c>
      <c r="AG2" s="7">
        <v>400.0</v>
      </c>
      <c r="AH2" s="7">
        <v>0.0</v>
      </c>
      <c r="AI2" s="7">
        <v>220.0</v>
      </c>
      <c r="AJ2" s="7">
        <v>0.0</v>
      </c>
      <c r="AK2" s="7">
        <v>720.0</v>
      </c>
      <c r="AL2" s="7">
        <v>50.0</v>
      </c>
      <c r="AM2" s="7">
        <v>600.0</v>
      </c>
      <c r="AN2" s="7">
        <v>490.0</v>
      </c>
      <c r="AO2" s="7">
        <v>300.0</v>
      </c>
      <c r="AP2" s="7">
        <v>660.0</v>
      </c>
    </row>
    <row r="3">
      <c r="A3" s="6">
        <v>44721.389365173614</v>
      </c>
      <c r="B3" s="7" t="s">
        <v>50</v>
      </c>
      <c r="C3" s="7" t="s">
        <v>51</v>
      </c>
      <c r="D3" s="7" t="s">
        <v>52</v>
      </c>
      <c r="E3" s="7">
        <v>2.5128809E7</v>
      </c>
      <c r="F3" s="8" t="s">
        <v>53</v>
      </c>
      <c r="G3" s="7" t="s">
        <v>54</v>
      </c>
      <c r="H3" s="5" t="s">
        <v>55</v>
      </c>
      <c r="I3" s="11">
        <v>9.446629000134E12</v>
      </c>
      <c r="J3" s="5" t="s">
        <v>52</v>
      </c>
      <c r="K3" s="5" t="s">
        <v>56</v>
      </c>
      <c r="L3" s="7" t="s">
        <v>57</v>
      </c>
      <c r="M3" s="8">
        <v>5.8294E7</v>
      </c>
      <c r="N3" s="8">
        <v>8.3991462263E10</v>
      </c>
      <c r="O3" s="10" t="s">
        <v>51</v>
      </c>
      <c r="P3" s="7">
        <v>45.0</v>
      </c>
      <c r="Q3" s="7">
        <v>20.0</v>
      </c>
      <c r="R3" s="7">
        <v>180.0</v>
      </c>
      <c r="S3" s="7">
        <v>150.0</v>
      </c>
      <c r="T3" s="7">
        <v>120.0</v>
      </c>
      <c r="U3" s="7">
        <v>250.0</v>
      </c>
      <c r="V3" s="7">
        <v>75.0</v>
      </c>
      <c r="W3" s="7">
        <v>85.0</v>
      </c>
      <c r="X3" s="7">
        <v>140.0</v>
      </c>
      <c r="Y3" s="7">
        <v>18.0</v>
      </c>
      <c r="Z3" s="7">
        <v>4.5</v>
      </c>
      <c r="AA3" s="7">
        <v>22.5</v>
      </c>
      <c r="AB3" s="7">
        <v>295.0</v>
      </c>
      <c r="AC3" s="7">
        <v>75.0</v>
      </c>
      <c r="AD3" s="7">
        <v>225.0</v>
      </c>
      <c r="AE3" s="7">
        <v>15.0</v>
      </c>
      <c r="AF3" s="7">
        <v>75.0</v>
      </c>
      <c r="AG3" s="12" t="s">
        <v>58</v>
      </c>
      <c r="AH3" s="12" t="s">
        <v>58</v>
      </c>
      <c r="AI3" s="7">
        <v>90.0</v>
      </c>
      <c r="AJ3" s="12" t="s">
        <v>58</v>
      </c>
      <c r="AK3" s="7">
        <v>75.0</v>
      </c>
      <c r="AL3" s="7">
        <v>135.0</v>
      </c>
      <c r="AM3" s="7">
        <v>135.0</v>
      </c>
      <c r="AN3" s="7">
        <v>135.0</v>
      </c>
      <c r="AO3" s="12" t="s">
        <v>58</v>
      </c>
      <c r="AP3" s="7">
        <v>75.0</v>
      </c>
    </row>
    <row r="4">
      <c r="A4" s="6">
        <v>44721.68243673611</v>
      </c>
      <c r="B4" s="7" t="s">
        <v>59</v>
      </c>
      <c r="C4" s="7" t="s">
        <v>60</v>
      </c>
      <c r="D4" s="7" t="s">
        <v>61</v>
      </c>
      <c r="E4" s="7">
        <v>2.5087983E7</v>
      </c>
      <c r="F4" s="8" t="s">
        <v>62</v>
      </c>
      <c r="G4" s="7" t="s">
        <v>63</v>
      </c>
      <c r="H4" s="5" t="s">
        <v>64</v>
      </c>
      <c r="I4" s="11">
        <v>6.86552000112E11</v>
      </c>
      <c r="J4" s="5" t="s">
        <v>65</v>
      </c>
      <c r="K4" s="5" t="s">
        <v>66</v>
      </c>
      <c r="L4" s="7" t="s">
        <v>57</v>
      </c>
      <c r="M4" s="8">
        <v>5.8294E7</v>
      </c>
      <c r="N4" s="8">
        <v>9.1003291E7</v>
      </c>
      <c r="O4" s="10" t="s">
        <v>67</v>
      </c>
      <c r="P4" s="7">
        <v>400.0</v>
      </c>
      <c r="Q4" s="7">
        <v>50.0</v>
      </c>
      <c r="R4" s="7">
        <v>500.0</v>
      </c>
      <c r="S4" s="7">
        <v>400.0</v>
      </c>
      <c r="T4" s="7">
        <v>250.0</v>
      </c>
      <c r="U4" s="7">
        <v>0.0</v>
      </c>
      <c r="V4" s="7">
        <v>0.0</v>
      </c>
      <c r="W4" s="7">
        <v>50.0</v>
      </c>
      <c r="X4" s="7">
        <v>200.0</v>
      </c>
      <c r="Y4" s="7">
        <v>30.0</v>
      </c>
      <c r="Z4" s="7">
        <v>250.0</v>
      </c>
      <c r="AA4" s="7">
        <v>0.0</v>
      </c>
      <c r="AB4" s="7">
        <v>400.0</v>
      </c>
      <c r="AC4" s="7">
        <v>300.0</v>
      </c>
      <c r="AD4" s="7">
        <v>600.0</v>
      </c>
      <c r="AE4" s="7">
        <v>0.0</v>
      </c>
      <c r="AF4" s="7">
        <v>0.0</v>
      </c>
      <c r="AG4" s="7">
        <v>0.0</v>
      </c>
      <c r="AH4" s="7">
        <v>0.0</v>
      </c>
      <c r="AI4" s="7">
        <v>800.0</v>
      </c>
      <c r="AJ4" s="7">
        <v>0.0</v>
      </c>
      <c r="AK4" s="13">
        <v>1500.0</v>
      </c>
      <c r="AL4" s="7">
        <v>30.0</v>
      </c>
      <c r="AM4" s="7">
        <v>0.0</v>
      </c>
      <c r="AN4" s="7">
        <v>0.0</v>
      </c>
      <c r="AO4" s="7">
        <v>0.0</v>
      </c>
      <c r="AP4" s="7">
        <v>400.0</v>
      </c>
    </row>
    <row r="5">
      <c r="A5" s="6">
        <v>44722.43556469907</v>
      </c>
      <c r="B5" s="7" t="s">
        <v>68</v>
      </c>
      <c r="C5" s="7" t="s">
        <v>68</v>
      </c>
      <c r="D5" s="7" t="s">
        <v>69</v>
      </c>
      <c r="E5" s="7">
        <v>2.5122533E7</v>
      </c>
      <c r="F5" s="14" t="s">
        <v>70</v>
      </c>
      <c r="G5" s="7" t="s">
        <v>44</v>
      </c>
      <c r="H5" s="5" t="s">
        <v>71</v>
      </c>
      <c r="I5" s="11">
        <v>2.408962300014E13</v>
      </c>
      <c r="J5" s="5" t="s">
        <v>72</v>
      </c>
      <c r="K5" s="5" t="s">
        <v>73</v>
      </c>
      <c r="L5" s="7" t="s">
        <v>74</v>
      </c>
      <c r="M5" s="8">
        <v>5.828E7</v>
      </c>
      <c r="N5" s="8" t="s">
        <v>75</v>
      </c>
      <c r="O5" s="10" t="s">
        <v>76</v>
      </c>
      <c r="P5" s="7">
        <v>800.0</v>
      </c>
      <c r="Q5" s="7">
        <v>60.0</v>
      </c>
      <c r="R5" s="7">
        <v>600.0</v>
      </c>
      <c r="S5" s="7">
        <v>0.0</v>
      </c>
      <c r="T5" s="7">
        <v>150.0</v>
      </c>
      <c r="U5" s="7">
        <v>800.0</v>
      </c>
      <c r="V5" s="7">
        <v>800.0</v>
      </c>
      <c r="W5" s="7">
        <v>125.0</v>
      </c>
      <c r="X5" s="7">
        <v>125.0</v>
      </c>
      <c r="Y5" s="7">
        <v>20.0</v>
      </c>
      <c r="Z5" s="7">
        <v>20.0</v>
      </c>
      <c r="AA5" s="7">
        <v>40.0</v>
      </c>
      <c r="AB5" s="7">
        <v>800.0</v>
      </c>
      <c r="AC5" s="7">
        <v>400.0</v>
      </c>
      <c r="AD5" s="7">
        <v>800.0</v>
      </c>
      <c r="AE5" s="7">
        <v>50.0</v>
      </c>
      <c r="AF5" s="7">
        <v>240.0</v>
      </c>
      <c r="AG5" s="7">
        <v>0.0</v>
      </c>
      <c r="AH5" s="7">
        <v>0.0</v>
      </c>
      <c r="AI5" s="7">
        <v>200.0</v>
      </c>
      <c r="AJ5" s="7">
        <v>600.0</v>
      </c>
      <c r="AK5" s="7">
        <v>220.0</v>
      </c>
      <c r="AL5" s="7">
        <v>40.0</v>
      </c>
      <c r="AM5" s="7">
        <v>150.0</v>
      </c>
      <c r="AN5" s="7">
        <v>200.0</v>
      </c>
      <c r="AO5" s="7">
        <v>80.0</v>
      </c>
      <c r="AP5" s="7">
        <v>200.0</v>
      </c>
    </row>
    <row r="6">
      <c r="A6" s="6">
        <v>44722.44958702546</v>
      </c>
      <c r="B6" s="7" t="s">
        <v>77</v>
      </c>
      <c r="C6" s="7" t="s">
        <v>78</v>
      </c>
      <c r="D6" s="7" t="s">
        <v>79</v>
      </c>
      <c r="E6" s="7">
        <v>2.5086316E7</v>
      </c>
      <c r="F6" s="8">
        <v>8.7272261404E10</v>
      </c>
      <c r="G6" s="7" t="s">
        <v>80</v>
      </c>
      <c r="H6" s="5" t="s">
        <v>81</v>
      </c>
      <c r="I6" s="11">
        <v>1.766577000171E12</v>
      </c>
      <c r="J6" s="5" t="s">
        <v>82</v>
      </c>
      <c r="K6" s="5" t="s">
        <v>83</v>
      </c>
      <c r="L6" s="7" t="s">
        <v>84</v>
      </c>
      <c r="M6" s="8">
        <v>5.8278E7</v>
      </c>
      <c r="N6" s="8">
        <v>8.3988971283E10</v>
      </c>
      <c r="O6" s="10" t="s">
        <v>85</v>
      </c>
      <c r="P6" s="7">
        <v>600.0</v>
      </c>
      <c r="Q6" s="7">
        <v>60.0</v>
      </c>
      <c r="R6" s="7">
        <v>800.0</v>
      </c>
      <c r="S6" s="7">
        <v>400.0</v>
      </c>
      <c r="T6" s="7">
        <v>60.0</v>
      </c>
      <c r="U6" s="7">
        <v>400.0</v>
      </c>
      <c r="V6" s="7">
        <v>100.0</v>
      </c>
      <c r="W6" s="7">
        <v>50.0</v>
      </c>
      <c r="X6" s="7">
        <v>100.0</v>
      </c>
      <c r="Y6" s="7">
        <v>30.0</v>
      </c>
      <c r="Z6" s="7">
        <v>50.0</v>
      </c>
      <c r="AA6" s="7">
        <v>60.0</v>
      </c>
      <c r="AB6" s="7">
        <v>200.0</v>
      </c>
      <c r="AC6" s="7">
        <v>600.0</v>
      </c>
      <c r="AD6" s="7">
        <v>400.0</v>
      </c>
      <c r="AE6" s="7">
        <v>30.0</v>
      </c>
      <c r="AF6" s="7">
        <v>50.0</v>
      </c>
      <c r="AG6" s="7">
        <v>0.0</v>
      </c>
      <c r="AH6" s="7">
        <v>0.0</v>
      </c>
      <c r="AI6" s="7">
        <v>400.0</v>
      </c>
      <c r="AJ6" s="7">
        <v>0.0</v>
      </c>
      <c r="AK6" s="7">
        <v>600.0</v>
      </c>
      <c r="AL6" s="7">
        <v>30.0</v>
      </c>
      <c r="AM6" s="7">
        <v>150.0</v>
      </c>
      <c r="AN6" s="7">
        <v>150.0</v>
      </c>
      <c r="AO6" s="7">
        <v>0.0</v>
      </c>
      <c r="AP6" s="7">
        <v>60.0</v>
      </c>
    </row>
    <row r="7">
      <c r="A7" s="6">
        <v>44722.63163590278</v>
      </c>
      <c r="B7" s="7" t="s">
        <v>86</v>
      </c>
      <c r="C7" s="7" t="s">
        <v>86</v>
      </c>
      <c r="D7" s="7" t="s">
        <v>87</v>
      </c>
      <c r="E7" s="7">
        <v>2.5087304E7</v>
      </c>
      <c r="F7" s="14" t="s">
        <v>88</v>
      </c>
      <c r="G7" s="7" t="s">
        <v>89</v>
      </c>
      <c r="H7" s="5" t="s">
        <v>90</v>
      </c>
      <c r="I7" s="9" t="s">
        <v>91</v>
      </c>
      <c r="J7" s="5" t="s">
        <v>92</v>
      </c>
      <c r="K7" s="5" t="s">
        <v>93</v>
      </c>
      <c r="L7" s="7" t="s">
        <v>94</v>
      </c>
      <c r="M7" s="8">
        <v>5.8287E7</v>
      </c>
      <c r="N7" s="8">
        <v>8.3993327505E10</v>
      </c>
      <c r="O7" s="10" t="s">
        <v>95</v>
      </c>
      <c r="P7" s="7">
        <v>690.0</v>
      </c>
      <c r="Q7" s="7">
        <v>265.0</v>
      </c>
      <c r="R7" s="7">
        <v>552.0</v>
      </c>
      <c r="S7" s="7">
        <v>742.0</v>
      </c>
      <c r="T7" s="7">
        <v>600.0</v>
      </c>
      <c r="U7" s="7">
        <v>1510.6</v>
      </c>
      <c r="V7" s="15">
        <v>275.0</v>
      </c>
      <c r="W7" s="7">
        <v>750.0</v>
      </c>
      <c r="X7" s="7">
        <v>850.0</v>
      </c>
      <c r="Y7" s="7">
        <v>67.0</v>
      </c>
      <c r="Z7" s="7">
        <v>300.0</v>
      </c>
      <c r="AA7" s="7">
        <v>372.0</v>
      </c>
      <c r="AB7" s="7">
        <v>0.0</v>
      </c>
      <c r="AC7" s="7">
        <v>350.0</v>
      </c>
      <c r="AD7" s="7">
        <v>2583.0</v>
      </c>
      <c r="AE7" s="7">
        <v>52.5</v>
      </c>
      <c r="AF7" s="7">
        <v>729.0</v>
      </c>
      <c r="AG7" s="7">
        <v>0.0</v>
      </c>
      <c r="AH7" s="15">
        <v>388.0</v>
      </c>
      <c r="AI7" s="7">
        <v>2584.4</v>
      </c>
      <c r="AJ7" s="7">
        <v>0.0</v>
      </c>
      <c r="AK7" s="7">
        <v>1032.0</v>
      </c>
      <c r="AL7" s="7">
        <v>170.0</v>
      </c>
      <c r="AM7" s="7">
        <v>6660.0</v>
      </c>
      <c r="AN7" s="7">
        <v>6660.0</v>
      </c>
      <c r="AO7" s="7">
        <v>0.0</v>
      </c>
      <c r="AP7" s="7">
        <v>4688.0</v>
      </c>
    </row>
    <row r="8">
      <c r="A8" s="6">
        <v>44722.693534351856</v>
      </c>
      <c r="B8" s="7" t="s">
        <v>96</v>
      </c>
      <c r="C8" s="7" t="s">
        <v>96</v>
      </c>
      <c r="D8" s="7" t="s">
        <v>97</v>
      </c>
      <c r="E8" s="7">
        <v>2.5086332E7</v>
      </c>
      <c r="F8" s="8" t="s">
        <v>98</v>
      </c>
      <c r="G8" s="7" t="s">
        <v>99</v>
      </c>
      <c r="H8" s="5" t="s">
        <v>100</v>
      </c>
      <c r="I8" s="11" t="s">
        <v>101</v>
      </c>
      <c r="J8" s="5" t="s">
        <v>97</v>
      </c>
      <c r="K8" s="5" t="s">
        <v>102</v>
      </c>
      <c r="L8" s="7" t="s">
        <v>103</v>
      </c>
      <c r="M8" s="8">
        <v>5.8278E7</v>
      </c>
      <c r="N8" s="8">
        <v>8.398711896E10</v>
      </c>
      <c r="O8" s="10" t="s">
        <v>104</v>
      </c>
      <c r="P8" s="7">
        <v>50.0</v>
      </c>
      <c r="Q8" s="7">
        <v>5.0</v>
      </c>
      <c r="R8" s="7">
        <v>50.0</v>
      </c>
      <c r="S8" s="7">
        <v>50.0</v>
      </c>
      <c r="T8" s="7">
        <v>20.0</v>
      </c>
      <c r="U8" s="7">
        <v>250.0</v>
      </c>
      <c r="V8" s="7">
        <v>30.0</v>
      </c>
      <c r="W8" s="7">
        <v>30.0</v>
      </c>
      <c r="X8" s="7">
        <v>30.0</v>
      </c>
      <c r="Y8" s="7">
        <v>2.0</v>
      </c>
      <c r="Z8" s="7">
        <v>30.0</v>
      </c>
      <c r="AA8" s="7">
        <v>5.0</v>
      </c>
      <c r="AB8" s="7">
        <v>50.0</v>
      </c>
      <c r="AC8" s="7">
        <v>50.0</v>
      </c>
      <c r="AD8" s="7">
        <v>70.0</v>
      </c>
      <c r="AE8" s="7">
        <v>10.0</v>
      </c>
      <c r="AF8" s="7">
        <v>16.0</v>
      </c>
      <c r="AG8" s="7">
        <v>70.0</v>
      </c>
      <c r="AH8" s="7">
        <v>70.0</v>
      </c>
      <c r="AI8" s="7">
        <v>50.0</v>
      </c>
      <c r="AJ8" s="7">
        <v>50.0</v>
      </c>
      <c r="AK8" s="7">
        <v>30.0</v>
      </c>
      <c r="AL8" s="7">
        <v>15.0</v>
      </c>
      <c r="AM8" s="7">
        <v>15.0</v>
      </c>
      <c r="AN8" s="7">
        <v>15.0</v>
      </c>
      <c r="AO8" s="7">
        <v>30.0</v>
      </c>
      <c r="AP8" s="7">
        <v>30.0</v>
      </c>
    </row>
    <row r="9">
      <c r="A9" s="6">
        <v>44724.045064606486</v>
      </c>
      <c r="B9" s="7" t="s">
        <v>105</v>
      </c>
      <c r="C9" s="7" t="s">
        <v>106</v>
      </c>
      <c r="D9" s="7" t="s">
        <v>107</v>
      </c>
      <c r="E9" s="7">
        <v>2.5120778E7</v>
      </c>
      <c r="F9" s="8" t="s">
        <v>108</v>
      </c>
      <c r="G9" s="7" t="s">
        <v>109</v>
      </c>
      <c r="H9" s="5" t="s">
        <v>110</v>
      </c>
      <c r="I9" s="11">
        <v>7.112464000139E12</v>
      </c>
      <c r="J9" s="5" t="s">
        <v>107</v>
      </c>
      <c r="K9" s="5" t="s">
        <v>111</v>
      </c>
      <c r="L9" s="7" t="s">
        <v>112</v>
      </c>
      <c r="M9" s="8">
        <v>5.8295E7</v>
      </c>
      <c r="N9" s="8" t="s">
        <v>113</v>
      </c>
      <c r="O9" s="10" t="s">
        <v>114</v>
      </c>
      <c r="P9" s="7">
        <v>23.0</v>
      </c>
      <c r="Q9" s="7">
        <v>66.0</v>
      </c>
      <c r="R9" s="7">
        <v>28.0</v>
      </c>
      <c r="S9" s="7">
        <v>18.5</v>
      </c>
      <c r="T9" s="7">
        <v>30.0</v>
      </c>
      <c r="U9" s="7">
        <v>29.0</v>
      </c>
      <c r="V9" s="7">
        <v>92.0</v>
      </c>
      <c r="W9" s="7">
        <v>30.0</v>
      </c>
      <c r="X9" s="7">
        <v>42.5</v>
      </c>
      <c r="Y9" s="7">
        <v>67.5</v>
      </c>
      <c r="Z9" s="7">
        <v>30.0</v>
      </c>
      <c r="AA9" s="7">
        <v>25.0</v>
      </c>
      <c r="AB9" s="7">
        <v>31.5</v>
      </c>
      <c r="AC9" s="7">
        <v>17.5</v>
      </c>
      <c r="AD9" s="7">
        <v>18.5</v>
      </c>
      <c r="AE9" s="7">
        <v>26.0</v>
      </c>
      <c r="AF9" s="7">
        <v>37.0</v>
      </c>
      <c r="AG9" s="7">
        <v>163.0</v>
      </c>
      <c r="AH9" s="7">
        <v>162.0</v>
      </c>
      <c r="AI9" s="7">
        <v>18.0</v>
      </c>
      <c r="AJ9" s="7">
        <v>0.0</v>
      </c>
      <c r="AK9" s="7">
        <v>13.0</v>
      </c>
      <c r="AL9" s="7">
        <v>42.0</v>
      </c>
      <c r="AM9" s="7">
        <v>55.5</v>
      </c>
      <c r="AN9" s="7">
        <v>55.5</v>
      </c>
      <c r="AO9" s="7">
        <v>182.0</v>
      </c>
      <c r="AP9" s="7">
        <v>29.0</v>
      </c>
    </row>
    <row r="10">
      <c r="A10" s="6">
        <v>44724.450965613425</v>
      </c>
      <c r="B10" s="7" t="s">
        <v>115</v>
      </c>
      <c r="C10" s="7" t="s">
        <v>116</v>
      </c>
      <c r="D10" s="7" t="s">
        <v>117</v>
      </c>
      <c r="E10" s="7">
        <v>2.5085875E7</v>
      </c>
      <c r="F10" s="8">
        <v>6.9059756487E10</v>
      </c>
      <c r="G10" s="7" t="s">
        <v>118</v>
      </c>
      <c r="H10" s="5" t="s">
        <v>119</v>
      </c>
      <c r="I10" s="11">
        <v>1.600978000157E12</v>
      </c>
      <c r="J10" s="5" t="s">
        <v>120</v>
      </c>
      <c r="K10" s="5" t="s">
        <v>121</v>
      </c>
      <c r="L10" s="7" t="s">
        <v>103</v>
      </c>
      <c r="M10" s="8">
        <v>5.8295E7</v>
      </c>
      <c r="N10" s="8">
        <v>8.3987337692E10</v>
      </c>
      <c r="O10" s="10" t="s">
        <v>116</v>
      </c>
      <c r="P10" s="7">
        <v>10.0</v>
      </c>
      <c r="Q10" s="7">
        <v>10.0</v>
      </c>
      <c r="R10" s="7">
        <v>100.0</v>
      </c>
      <c r="S10" s="7">
        <v>80.0</v>
      </c>
      <c r="T10" s="7">
        <v>10.0</v>
      </c>
      <c r="U10" s="7">
        <v>30.0</v>
      </c>
      <c r="V10" s="7">
        <v>15.0</v>
      </c>
      <c r="W10" s="7">
        <v>10.0</v>
      </c>
      <c r="X10" s="7">
        <v>10.0</v>
      </c>
      <c r="Y10" s="7">
        <v>30.0</v>
      </c>
      <c r="Z10" s="7">
        <v>20.0</v>
      </c>
      <c r="AA10" s="7">
        <v>0.0</v>
      </c>
      <c r="AB10" s="7">
        <v>0.0</v>
      </c>
      <c r="AC10" s="7">
        <v>80.0</v>
      </c>
      <c r="AD10" s="7">
        <v>80.0</v>
      </c>
      <c r="AE10" s="7">
        <v>0.0</v>
      </c>
      <c r="AF10" s="7">
        <v>0.0</v>
      </c>
      <c r="AG10" s="7">
        <v>0.0</v>
      </c>
      <c r="AH10" s="7">
        <v>0.0</v>
      </c>
      <c r="AI10" s="7">
        <v>20.0</v>
      </c>
      <c r="AJ10" s="7">
        <v>10.0</v>
      </c>
      <c r="AK10" s="7">
        <v>10.0</v>
      </c>
      <c r="AL10" s="7">
        <v>30.0</v>
      </c>
      <c r="AM10" s="7">
        <v>30.0</v>
      </c>
      <c r="AN10" s="7">
        <v>30.0</v>
      </c>
      <c r="AO10" s="7">
        <v>15.0</v>
      </c>
      <c r="AP10" s="7">
        <v>10.0</v>
      </c>
    </row>
    <row r="11">
      <c r="A11" s="6">
        <v>44724.46139358796</v>
      </c>
      <c r="B11" s="7" t="s">
        <v>122</v>
      </c>
      <c r="C11" s="7" t="s">
        <v>123</v>
      </c>
      <c r="D11" s="7" t="s">
        <v>124</v>
      </c>
      <c r="E11" s="7">
        <v>2.5086928E7</v>
      </c>
      <c r="F11" s="8">
        <v>6.561849493E9</v>
      </c>
      <c r="G11" s="7" t="s">
        <v>125</v>
      </c>
      <c r="H11" s="5" t="s">
        <v>126</v>
      </c>
      <c r="I11" s="11">
        <v>1.612300000194E12</v>
      </c>
      <c r="J11" s="5" t="s">
        <v>127</v>
      </c>
      <c r="K11" s="5" t="s">
        <v>128</v>
      </c>
      <c r="L11" s="7" t="s">
        <v>103</v>
      </c>
      <c r="M11" s="8">
        <v>5.828E7</v>
      </c>
      <c r="N11" s="8">
        <v>8.3986786055E10</v>
      </c>
      <c r="O11" s="10" t="s">
        <v>129</v>
      </c>
      <c r="P11" s="7">
        <v>15.0</v>
      </c>
      <c r="Q11" s="7">
        <v>0.0</v>
      </c>
      <c r="R11" s="7">
        <v>10.0</v>
      </c>
      <c r="S11" s="7">
        <v>10.0</v>
      </c>
      <c r="T11" s="7">
        <v>6.0</v>
      </c>
      <c r="U11" s="7">
        <v>50.0</v>
      </c>
      <c r="V11" s="7">
        <v>0.0</v>
      </c>
      <c r="W11" s="7">
        <v>6.0</v>
      </c>
      <c r="X11" s="7">
        <v>6.0</v>
      </c>
      <c r="Y11" s="7">
        <v>4.0</v>
      </c>
      <c r="Z11" s="7">
        <v>4.0</v>
      </c>
      <c r="AA11" s="7">
        <v>0.0</v>
      </c>
      <c r="AB11" s="7">
        <v>20.0</v>
      </c>
      <c r="AC11" s="7">
        <v>0.0</v>
      </c>
      <c r="AD11" s="7">
        <v>20.0</v>
      </c>
      <c r="AE11" s="7">
        <v>0.0</v>
      </c>
      <c r="AF11" s="7">
        <v>7.0</v>
      </c>
      <c r="AG11" s="7">
        <v>0.0</v>
      </c>
      <c r="AH11" s="7">
        <v>0.0</v>
      </c>
      <c r="AI11" s="7">
        <v>8.0</v>
      </c>
      <c r="AJ11" s="7">
        <v>10.0</v>
      </c>
      <c r="AK11" s="7">
        <v>0.0</v>
      </c>
      <c r="AL11" s="7">
        <v>4.0</v>
      </c>
      <c r="AM11" s="7">
        <v>40.0</v>
      </c>
      <c r="AN11" s="7">
        <v>40.0</v>
      </c>
      <c r="AO11" s="7">
        <v>2.0</v>
      </c>
      <c r="AP11" s="7">
        <v>6.0</v>
      </c>
    </row>
    <row r="12">
      <c r="A12" s="6">
        <v>44724.48788927084</v>
      </c>
      <c r="B12" s="7" t="s">
        <v>130</v>
      </c>
      <c r="C12" s="7" t="s">
        <v>130</v>
      </c>
      <c r="D12" s="7" t="s">
        <v>131</v>
      </c>
      <c r="E12" s="7">
        <v>2.5086936E7</v>
      </c>
      <c r="F12" s="8">
        <v>9.2977596453E10</v>
      </c>
      <c r="G12" s="7" t="s">
        <v>44</v>
      </c>
      <c r="H12" s="5" t="s">
        <v>132</v>
      </c>
      <c r="I12" s="11">
        <v>1.570393000132E12</v>
      </c>
      <c r="J12" s="5" t="s">
        <v>133</v>
      </c>
      <c r="K12" s="5" t="s">
        <v>134</v>
      </c>
      <c r="L12" s="7" t="s">
        <v>135</v>
      </c>
      <c r="M12" s="8">
        <v>5.828E7</v>
      </c>
      <c r="N12" s="8">
        <v>8.388262789E9</v>
      </c>
      <c r="O12" s="10" t="s">
        <v>136</v>
      </c>
      <c r="P12" s="7">
        <v>360.0</v>
      </c>
      <c r="Q12" s="7">
        <v>0.0</v>
      </c>
      <c r="R12" s="16">
        <v>95.0</v>
      </c>
      <c r="S12" s="7">
        <v>360.0</v>
      </c>
      <c r="T12" s="7">
        <v>0.0</v>
      </c>
      <c r="U12" s="7">
        <v>0.0</v>
      </c>
      <c r="V12" s="7">
        <v>0.0</v>
      </c>
      <c r="W12" s="7">
        <v>36.0</v>
      </c>
      <c r="X12" s="7">
        <v>36.0</v>
      </c>
      <c r="Y12" s="7">
        <v>20.0</v>
      </c>
      <c r="Z12" s="7">
        <v>120.0</v>
      </c>
      <c r="AA12" s="7">
        <v>0.0</v>
      </c>
      <c r="AB12" s="7">
        <v>360.0</v>
      </c>
      <c r="AC12" s="7">
        <v>360.0</v>
      </c>
      <c r="AD12" s="7">
        <v>360.0</v>
      </c>
      <c r="AE12" s="7">
        <v>0.0</v>
      </c>
      <c r="AF12" s="7">
        <v>0.0</v>
      </c>
      <c r="AG12" s="7">
        <v>0.0</v>
      </c>
      <c r="AH12" s="7">
        <v>0.0</v>
      </c>
      <c r="AI12" s="7">
        <v>360.0</v>
      </c>
      <c r="AJ12" s="7">
        <v>0.0</v>
      </c>
      <c r="AK12" s="7">
        <v>360.0</v>
      </c>
      <c r="AL12" s="7">
        <v>120.0</v>
      </c>
      <c r="AM12" s="7">
        <v>360.0</v>
      </c>
      <c r="AN12" s="7">
        <v>360.0</v>
      </c>
      <c r="AO12" s="7">
        <v>0.0</v>
      </c>
      <c r="AP12" s="7">
        <v>36.0</v>
      </c>
    </row>
    <row r="13">
      <c r="A13" s="6">
        <v>44724.49351925926</v>
      </c>
      <c r="B13" s="7" t="s">
        <v>137</v>
      </c>
      <c r="C13" s="7" t="s">
        <v>138</v>
      </c>
      <c r="D13" s="7" t="s">
        <v>139</v>
      </c>
      <c r="E13" s="7">
        <v>2.508691E7</v>
      </c>
      <c r="F13" s="14" t="s">
        <v>140</v>
      </c>
      <c r="G13" s="7" t="s">
        <v>44</v>
      </c>
      <c r="H13" s="5" t="s">
        <v>141</v>
      </c>
      <c r="I13" s="11">
        <v>1.603314000141E12</v>
      </c>
      <c r="J13" s="5" t="s">
        <v>142</v>
      </c>
      <c r="K13" s="5" t="s">
        <v>143</v>
      </c>
      <c r="L13" s="7" t="s">
        <v>144</v>
      </c>
      <c r="M13" s="8">
        <v>5.828E7</v>
      </c>
      <c r="N13" s="8">
        <v>8.3988975304E10</v>
      </c>
      <c r="O13" s="10" t="s">
        <v>145</v>
      </c>
      <c r="P13" s="7">
        <v>10.0</v>
      </c>
      <c r="Q13" s="7">
        <v>10.0</v>
      </c>
      <c r="R13" s="7">
        <v>15.0</v>
      </c>
      <c r="S13" s="7">
        <v>10.0</v>
      </c>
      <c r="T13" s="7">
        <v>10.0</v>
      </c>
      <c r="U13" s="7">
        <v>40.0</v>
      </c>
      <c r="V13" s="7">
        <v>10.0</v>
      </c>
      <c r="W13" s="7">
        <v>15.0</v>
      </c>
      <c r="X13" s="7">
        <v>6.0</v>
      </c>
      <c r="Y13" s="7">
        <v>10.0</v>
      </c>
      <c r="Z13" s="7">
        <v>5.0</v>
      </c>
      <c r="AA13" s="7">
        <v>0.0</v>
      </c>
      <c r="AB13" s="7">
        <v>10.0</v>
      </c>
      <c r="AC13" s="7">
        <v>0.0</v>
      </c>
      <c r="AD13" s="7">
        <v>100.0</v>
      </c>
      <c r="AE13" s="7">
        <v>100.0</v>
      </c>
      <c r="AF13" s="7">
        <v>0.0</v>
      </c>
      <c r="AG13" s="7">
        <v>0.0</v>
      </c>
      <c r="AH13" s="7">
        <v>0.0</v>
      </c>
      <c r="AI13" s="7">
        <v>0.0</v>
      </c>
      <c r="AJ13" s="7">
        <v>0.0</v>
      </c>
      <c r="AK13" s="7">
        <v>0.0</v>
      </c>
      <c r="AL13" s="7">
        <v>0.0</v>
      </c>
      <c r="AM13" s="7">
        <v>0.0</v>
      </c>
      <c r="AN13" s="7">
        <v>0.0</v>
      </c>
      <c r="AO13" s="7">
        <v>0.0</v>
      </c>
      <c r="AP13" s="7">
        <v>15.0</v>
      </c>
    </row>
    <row r="14" ht="33.0" customHeight="1">
      <c r="A14" s="6">
        <v>44724.50335855324</v>
      </c>
      <c r="B14" s="7" t="s">
        <v>146</v>
      </c>
      <c r="C14" s="7" t="s">
        <v>147</v>
      </c>
      <c r="D14" s="7" t="s">
        <v>148</v>
      </c>
      <c r="E14" s="7">
        <v>2.5087665E7</v>
      </c>
      <c r="F14" s="8">
        <v>9.5232788434E10</v>
      </c>
      <c r="G14" s="7" t="s">
        <v>44</v>
      </c>
      <c r="H14" s="5" t="s">
        <v>149</v>
      </c>
      <c r="I14" s="11">
        <v>4.88652000016E11</v>
      </c>
      <c r="J14" s="5" t="s">
        <v>148</v>
      </c>
      <c r="K14" s="5" t="s">
        <v>150</v>
      </c>
      <c r="L14" s="7" t="s">
        <v>151</v>
      </c>
      <c r="M14" s="8">
        <v>5.828E7</v>
      </c>
      <c r="N14" s="8">
        <v>8.3987474928E10</v>
      </c>
      <c r="O14" s="10" t="s">
        <v>152</v>
      </c>
      <c r="P14" s="7">
        <v>55.0</v>
      </c>
      <c r="Q14" s="7">
        <v>65.0</v>
      </c>
      <c r="R14" s="7">
        <v>85.0</v>
      </c>
      <c r="S14" s="7">
        <v>85.0</v>
      </c>
      <c r="T14" s="7">
        <v>95.0</v>
      </c>
      <c r="U14" s="7">
        <v>200.0</v>
      </c>
      <c r="V14" s="7">
        <v>200.0</v>
      </c>
      <c r="W14" s="7">
        <v>70.0</v>
      </c>
      <c r="X14" s="7">
        <v>80.0</v>
      </c>
      <c r="Y14" s="7">
        <v>90.0</v>
      </c>
      <c r="Z14" s="7">
        <v>50.0</v>
      </c>
      <c r="AA14" s="7">
        <v>70.0</v>
      </c>
      <c r="AB14" s="7">
        <v>40.0</v>
      </c>
      <c r="AC14" s="7">
        <v>50.0</v>
      </c>
      <c r="AD14" s="7">
        <v>40.0</v>
      </c>
      <c r="AE14" s="7">
        <v>50.0</v>
      </c>
      <c r="AF14" s="7">
        <v>60.0</v>
      </c>
      <c r="AG14" s="7">
        <v>70.0</v>
      </c>
      <c r="AH14" s="7">
        <v>80.0</v>
      </c>
      <c r="AI14" s="7">
        <v>50.0</v>
      </c>
      <c r="AJ14" s="7">
        <v>60.0</v>
      </c>
      <c r="AK14" s="7">
        <v>70.0</v>
      </c>
      <c r="AL14" s="7">
        <v>50.0</v>
      </c>
      <c r="AM14" s="7">
        <v>70.0</v>
      </c>
      <c r="AN14" s="7">
        <v>80.0</v>
      </c>
      <c r="AO14" s="7">
        <v>40.0</v>
      </c>
      <c r="AP14" s="7">
        <v>40.0</v>
      </c>
    </row>
    <row r="15">
      <c r="A15" s="6">
        <v>44724.509772453704</v>
      </c>
      <c r="B15" s="7" t="s">
        <v>153</v>
      </c>
      <c r="C15" s="7" t="s">
        <v>154</v>
      </c>
      <c r="D15" s="7" t="s">
        <v>155</v>
      </c>
      <c r="E15" s="7">
        <v>2.5086049E7</v>
      </c>
      <c r="F15" s="14" t="s">
        <v>156</v>
      </c>
      <c r="G15" s="7" t="s">
        <v>157</v>
      </c>
      <c r="H15" s="5" t="s">
        <v>158</v>
      </c>
      <c r="I15" s="9" t="s">
        <v>159</v>
      </c>
      <c r="J15" s="5" t="s">
        <v>160</v>
      </c>
      <c r="K15" s="5" t="s">
        <v>161</v>
      </c>
      <c r="L15" s="7" t="s">
        <v>103</v>
      </c>
      <c r="M15" s="8">
        <v>5.8275E7</v>
      </c>
      <c r="N15" s="8">
        <v>8.3988941652E10</v>
      </c>
      <c r="O15" s="10" t="s">
        <v>162</v>
      </c>
      <c r="P15" s="7">
        <v>35.0</v>
      </c>
      <c r="Q15" s="7">
        <v>56.0</v>
      </c>
      <c r="R15" s="7">
        <v>70.0</v>
      </c>
      <c r="S15" s="7">
        <v>770.0</v>
      </c>
      <c r="T15" s="7">
        <v>280.0</v>
      </c>
      <c r="U15" s="7">
        <v>98.0</v>
      </c>
      <c r="V15" s="7">
        <v>105.0</v>
      </c>
      <c r="W15" s="7">
        <v>105.0</v>
      </c>
      <c r="X15" s="7">
        <v>140.0</v>
      </c>
      <c r="Y15" s="7">
        <v>70.0</v>
      </c>
      <c r="Z15" s="7">
        <v>280.0</v>
      </c>
      <c r="AA15" s="7">
        <v>42.0</v>
      </c>
      <c r="AB15" s="7">
        <v>770.0</v>
      </c>
      <c r="AC15" s="7">
        <v>91.0</v>
      </c>
      <c r="AD15" s="7">
        <v>840.0</v>
      </c>
      <c r="AE15" s="7">
        <v>70.0</v>
      </c>
      <c r="AF15" s="7">
        <v>1120.0</v>
      </c>
      <c r="AG15" s="7">
        <v>1120.0</v>
      </c>
      <c r="AH15" s="7">
        <v>1260.0</v>
      </c>
      <c r="AI15" s="7">
        <v>70.0</v>
      </c>
      <c r="AJ15" s="7">
        <v>105.0</v>
      </c>
      <c r="AK15" s="7">
        <v>119.0</v>
      </c>
      <c r="AL15" s="7">
        <v>98.0</v>
      </c>
      <c r="AM15" s="7">
        <v>224.0</v>
      </c>
      <c r="AN15" s="7">
        <v>224.0</v>
      </c>
      <c r="AO15" s="7">
        <v>35.0</v>
      </c>
      <c r="AP15" s="7">
        <v>98.0</v>
      </c>
    </row>
    <row r="16">
      <c r="A16" s="6">
        <v>44724.575673506944</v>
      </c>
      <c r="B16" s="7" t="s">
        <v>163</v>
      </c>
      <c r="C16" s="7" t="s">
        <v>164</v>
      </c>
      <c r="D16" s="7" t="s">
        <v>165</v>
      </c>
      <c r="E16" s="7">
        <v>2.5101978E7</v>
      </c>
      <c r="F16" s="8">
        <v>1.2321530448E10</v>
      </c>
      <c r="G16" s="7" t="s">
        <v>118</v>
      </c>
      <c r="H16" s="5" t="s">
        <v>166</v>
      </c>
      <c r="I16" s="11">
        <v>1.4017950000133E13</v>
      </c>
      <c r="J16" s="5" t="s">
        <v>165</v>
      </c>
      <c r="K16" s="5" t="s">
        <v>167</v>
      </c>
      <c r="L16" s="7" t="s">
        <v>168</v>
      </c>
      <c r="M16" s="8">
        <v>5.8295E7</v>
      </c>
      <c r="N16" s="8">
        <v>8.3988914473E10</v>
      </c>
      <c r="O16" s="10" t="s">
        <v>169</v>
      </c>
      <c r="P16" s="7">
        <v>45.0</v>
      </c>
      <c r="Q16" s="7">
        <v>0.0</v>
      </c>
      <c r="R16" s="7">
        <v>180.0</v>
      </c>
      <c r="S16" s="7">
        <v>150.0</v>
      </c>
      <c r="T16" s="7">
        <v>120.0</v>
      </c>
      <c r="U16" s="7">
        <v>660.0</v>
      </c>
      <c r="V16" s="7">
        <v>75.0</v>
      </c>
      <c r="W16" s="7">
        <v>85.0</v>
      </c>
      <c r="X16" s="7">
        <v>140.0</v>
      </c>
      <c r="Y16" s="7">
        <v>18.0</v>
      </c>
      <c r="Z16" s="7">
        <v>22.5</v>
      </c>
      <c r="AA16" s="7">
        <v>0.0</v>
      </c>
      <c r="AB16" s="7">
        <v>0.0</v>
      </c>
      <c r="AC16" s="7">
        <v>75.0</v>
      </c>
      <c r="AD16" s="7">
        <v>225.0</v>
      </c>
      <c r="AE16" s="7">
        <v>25.0</v>
      </c>
      <c r="AF16" s="7">
        <v>75.0</v>
      </c>
      <c r="AG16" s="7">
        <v>0.0</v>
      </c>
      <c r="AH16" s="7">
        <v>570.0</v>
      </c>
      <c r="AI16" s="7">
        <v>90.0</v>
      </c>
      <c r="AJ16" s="7">
        <v>0.0</v>
      </c>
      <c r="AK16" s="7">
        <v>75.0</v>
      </c>
      <c r="AL16" s="7">
        <v>37.5</v>
      </c>
      <c r="AM16" s="7">
        <v>135.0</v>
      </c>
      <c r="AN16" s="7">
        <v>135.0</v>
      </c>
      <c r="AO16" s="7">
        <v>0.0</v>
      </c>
      <c r="AP16" s="7">
        <v>75.0</v>
      </c>
    </row>
    <row r="17" ht="19.5" customHeight="1">
      <c r="A17" s="6">
        <v>44724.62992651621</v>
      </c>
      <c r="B17" s="7" t="s">
        <v>170</v>
      </c>
      <c r="C17" s="7" t="s">
        <v>170</v>
      </c>
      <c r="D17" s="7" t="s">
        <v>171</v>
      </c>
      <c r="E17" s="7">
        <v>2.5087355E7</v>
      </c>
      <c r="F17" s="14" t="s">
        <v>172</v>
      </c>
      <c r="G17" s="7" t="s">
        <v>173</v>
      </c>
      <c r="H17" s="5" t="s">
        <v>174</v>
      </c>
      <c r="I17" s="9" t="s">
        <v>175</v>
      </c>
      <c r="J17" s="5" t="s">
        <v>171</v>
      </c>
      <c r="K17" s="5" t="s">
        <v>176</v>
      </c>
      <c r="L17" s="7" t="s">
        <v>151</v>
      </c>
      <c r="M17" s="8">
        <v>5.8289E7</v>
      </c>
      <c r="N17" s="8">
        <v>8.3991486463E10</v>
      </c>
      <c r="O17" s="10" t="s">
        <v>177</v>
      </c>
      <c r="P17" s="7">
        <v>45.0</v>
      </c>
      <c r="Q17" s="7">
        <v>0.0</v>
      </c>
      <c r="R17" s="7">
        <v>100.0</v>
      </c>
      <c r="S17" s="7">
        <v>100.0</v>
      </c>
      <c r="T17" s="7">
        <v>60.0</v>
      </c>
      <c r="U17" s="7">
        <v>300.0</v>
      </c>
      <c r="V17" s="7">
        <v>75.0</v>
      </c>
      <c r="W17" s="7">
        <v>85.0</v>
      </c>
      <c r="X17" s="7">
        <v>85.0</v>
      </c>
      <c r="Y17" s="7">
        <v>15.0</v>
      </c>
      <c r="Z17" s="7">
        <v>15.0</v>
      </c>
      <c r="AA17" s="7">
        <v>0.0</v>
      </c>
      <c r="AB17" s="7">
        <v>150.0</v>
      </c>
      <c r="AC17" s="7">
        <v>50.0</v>
      </c>
      <c r="AD17" s="7">
        <v>200.0</v>
      </c>
      <c r="AE17" s="7">
        <v>0.0</v>
      </c>
      <c r="AF17" s="7">
        <v>75.0</v>
      </c>
      <c r="AG17" s="7">
        <v>0.0</v>
      </c>
      <c r="AH17" s="7">
        <v>350.0</v>
      </c>
      <c r="AI17" s="7">
        <v>50.0</v>
      </c>
      <c r="AJ17" s="7">
        <v>75.0</v>
      </c>
      <c r="AK17" s="7">
        <v>50.0</v>
      </c>
      <c r="AL17" s="7">
        <v>20.0</v>
      </c>
      <c r="AM17" s="7">
        <v>100.0</v>
      </c>
      <c r="AN17" s="7">
        <v>100.0</v>
      </c>
      <c r="AO17" s="7">
        <v>25.0</v>
      </c>
      <c r="AP17" s="7">
        <v>50.0</v>
      </c>
    </row>
    <row r="18">
      <c r="A18" s="6">
        <v>44724.66740135416</v>
      </c>
      <c r="B18" s="7" t="s">
        <v>178</v>
      </c>
      <c r="C18" s="7" t="s">
        <v>179</v>
      </c>
      <c r="D18" s="7" t="s">
        <v>180</v>
      </c>
      <c r="E18" s="7">
        <v>2.5087738E7</v>
      </c>
      <c r="F18" s="8" t="s">
        <v>181</v>
      </c>
      <c r="G18" s="7" t="s">
        <v>182</v>
      </c>
      <c r="H18" s="5" t="s">
        <v>183</v>
      </c>
      <c r="I18" s="11">
        <v>1.88652100015E12</v>
      </c>
      <c r="J18" s="5" t="s">
        <v>180</v>
      </c>
      <c r="K18" s="5" t="s">
        <v>184</v>
      </c>
      <c r="L18" s="7" t="s">
        <v>185</v>
      </c>
      <c r="M18" s="8">
        <v>5.8292E7</v>
      </c>
      <c r="N18" s="8" t="s">
        <v>186</v>
      </c>
      <c r="O18" s="10" t="s">
        <v>187</v>
      </c>
      <c r="P18" s="7">
        <v>120.0</v>
      </c>
      <c r="Q18" s="7">
        <v>5.0</v>
      </c>
      <c r="R18" s="7">
        <v>70.0</v>
      </c>
      <c r="S18" s="7">
        <v>80.0</v>
      </c>
      <c r="T18" s="7">
        <v>20.0</v>
      </c>
      <c r="U18" s="7">
        <v>80.0</v>
      </c>
      <c r="V18" s="7">
        <v>0.0</v>
      </c>
      <c r="W18" s="7">
        <v>25.0</v>
      </c>
      <c r="X18" s="7">
        <v>40.0</v>
      </c>
      <c r="Y18" s="7">
        <v>5.0</v>
      </c>
      <c r="Z18" s="7">
        <v>0.0</v>
      </c>
      <c r="AA18" s="7">
        <v>0.0</v>
      </c>
      <c r="AB18" s="7">
        <v>0.0</v>
      </c>
      <c r="AC18" s="7">
        <v>40.0</v>
      </c>
      <c r="AD18" s="7">
        <v>80.0</v>
      </c>
      <c r="AE18" s="7">
        <v>0.0</v>
      </c>
      <c r="AF18" s="7">
        <v>15.0</v>
      </c>
      <c r="AG18" s="7">
        <v>0.0</v>
      </c>
      <c r="AH18" s="7">
        <v>20.0</v>
      </c>
      <c r="AI18" s="7">
        <v>0.0</v>
      </c>
      <c r="AJ18" s="7">
        <v>0.0</v>
      </c>
      <c r="AK18" s="7">
        <v>25.0</v>
      </c>
      <c r="AL18" s="7">
        <v>0.0</v>
      </c>
      <c r="AM18" s="15">
        <v>40.0</v>
      </c>
      <c r="AN18" s="15">
        <v>40.0</v>
      </c>
      <c r="AO18" s="7">
        <v>8.0</v>
      </c>
      <c r="AP18" s="7">
        <v>40.0</v>
      </c>
    </row>
    <row r="19">
      <c r="A19" s="6">
        <v>44724.85042690972</v>
      </c>
      <c r="B19" s="7" t="s">
        <v>188</v>
      </c>
      <c r="C19" s="7" t="s">
        <v>189</v>
      </c>
      <c r="D19" s="7" t="s">
        <v>190</v>
      </c>
      <c r="E19" s="7">
        <v>2.5088068E7</v>
      </c>
      <c r="F19" s="14" t="s">
        <v>191</v>
      </c>
      <c r="G19" s="7" t="s">
        <v>192</v>
      </c>
      <c r="H19" s="5" t="s">
        <v>193</v>
      </c>
      <c r="I19" s="9" t="s">
        <v>194</v>
      </c>
      <c r="J19" s="5" t="s">
        <v>195</v>
      </c>
      <c r="K19" s="5" t="s">
        <v>196</v>
      </c>
      <c r="L19" s="7" t="s">
        <v>112</v>
      </c>
      <c r="M19" s="8">
        <v>5.8294E7</v>
      </c>
      <c r="N19" s="8">
        <v>8.3993816804E10</v>
      </c>
      <c r="O19" s="10" t="s">
        <v>189</v>
      </c>
      <c r="P19" s="7">
        <v>2400.0</v>
      </c>
      <c r="Q19" s="7">
        <v>240.0</v>
      </c>
      <c r="R19" s="7">
        <v>2400.0</v>
      </c>
      <c r="S19" s="13">
        <v>3600.0</v>
      </c>
      <c r="T19" s="7">
        <v>600.0</v>
      </c>
      <c r="U19" s="7">
        <v>900.0</v>
      </c>
      <c r="V19" s="7">
        <v>450.0</v>
      </c>
      <c r="W19" s="7">
        <v>600.0</v>
      </c>
      <c r="X19" s="7">
        <v>600.0</v>
      </c>
      <c r="Y19" s="7">
        <v>240.0</v>
      </c>
      <c r="Z19" s="7">
        <v>480.0</v>
      </c>
      <c r="AA19" s="7">
        <v>240.0</v>
      </c>
      <c r="AB19" s="13">
        <v>3600.0</v>
      </c>
      <c r="AC19" s="13">
        <v>2400.0</v>
      </c>
      <c r="AD19" s="13">
        <v>3600.0</v>
      </c>
      <c r="AE19" s="7">
        <v>360.0</v>
      </c>
      <c r="AF19" s="7">
        <v>960.0</v>
      </c>
      <c r="AG19" s="7">
        <v>0.0</v>
      </c>
      <c r="AH19" s="7">
        <v>0.0</v>
      </c>
      <c r="AI19" s="7">
        <v>1800.0</v>
      </c>
      <c r="AJ19" s="7">
        <v>0.0</v>
      </c>
      <c r="AK19" s="13">
        <v>2400.0</v>
      </c>
      <c r="AL19" s="7">
        <v>360.0</v>
      </c>
      <c r="AM19" s="13">
        <v>1200.0</v>
      </c>
      <c r="AN19" s="13">
        <v>1200.0</v>
      </c>
      <c r="AO19" s="7">
        <v>0.0</v>
      </c>
      <c r="AP19" s="7">
        <v>6000.0</v>
      </c>
    </row>
    <row r="20">
      <c r="A20" s="6">
        <v>44725.366493229165</v>
      </c>
      <c r="B20" s="7" t="s">
        <v>197</v>
      </c>
      <c r="C20" s="7" t="s">
        <v>197</v>
      </c>
      <c r="D20" s="7" t="s">
        <v>198</v>
      </c>
      <c r="E20" s="7">
        <v>2.5127977E7</v>
      </c>
      <c r="F20" s="14" t="s">
        <v>199</v>
      </c>
      <c r="G20" s="7" t="s">
        <v>125</v>
      </c>
      <c r="H20" s="5" t="s">
        <v>200</v>
      </c>
      <c r="I20" s="11">
        <v>2.2894800000136E13</v>
      </c>
      <c r="J20" s="5" t="s">
        <v>201</v>
      </c>
      <c r="K20" s="5" t="s">
        <v>202</v>
      </c>
      <c r="L20" s="7" t="s">
        <v>203</v>
      </c>
      <c r="M20" s="8">
        <v>5.828E7</v>
      </c>
      <c r="N20" s="8">
        <v>8.3988886626E10</v>
      </c>
      <c r="O20" s="10" t="s">
        <v>197</v>
      </c>
      <c r="P20" s="7">
        <v>3600.0</v>
      </c>
      <c r="Q20" s="7">
        <v>3000.0</v>
      </c>
      <c r="R20" s="7">
        <v>2600.0</v>
      </c>
      <c r="S20" s="7">
        <v>800.0</v>
      </c>
      <c r="T20" s="7">
        <v>3000.0</v>
      </c>
      <c r="U20" s="7">
        <v>2000.0</v>
      </c>
      <c r="V20" s="7">
        <v>2250.0</v>
      </c>
      <c r="W20" s="7">
        <v>3000.0</v>
      </c>
      <c r="X20" s="7">
        <v>2000.0</v>
      </c>
      <c r="Y20" s="7">
        <v>125.0</v>
      </c>
      <c r="Z20" s="7">
        <v>600.0</v>
      </c>
      <c r="AA20" s="7">
        <v>0.0</v>
      </c>
      <c r="AB20" s="7">
        <v>1000.0</v>
      </c>
      <c r="AC20" s="7">
        <v>4000.0</v>
      </c>
      <c r="AD20" s="7">
        <v>1000.0</v>
      </c>
      <c r="AE20" s="7">
        <v>200.0</v>
      </c>
      <c r="AF20" s="7">
        <v>600.0</v>
      </c>
      <c r="AG20" s="7">
        <v>0.0</v>
      </c>
      <c r="AH20" s="7">
        <v>2400.0</v>
      </c>
      <c r="AI20" s="7">
        <v>1800.0</v>
      </c>
      <c r="AJ20" s="7">
        <v>1800.0</v>
      </c>
      <c r="AK20" s="7">
        <v>2400.0</v>
      </c>
      <c r="AL20" s="7">
        <v>500.0</v>
      </c>
      <c r="AM20" s="7">
        <v>2000.0</v>
      </c>
      <c r="AN20" s="7">
        <v>2000.0</v>
      </c>
      <c r="AO20" s="7">
        <v>400.0</v>
      </c>
      <c r="AP20" s="7">
        <v>3000.0</v>
      </c>
    </row>
    <row r="21">
      <c r="A21" s="6">
        <v>44725.40697956018</v>
      </c>
      <c r="B21" s="7" t="s">
        <v>204</v>
      </c>
      <c r="C21" s="7" t="s">
        <v>205</v>
      </c>
      <c r="D21" s="7" t="s">
        <v>206</v>
      </c>
      <c r="E21" s="7">
        <v>2.508822E7</v>
      </c>
      <c r="F21" s="14" t="s">
        <v>207</v>
      </c>
      <c r="G21" s="7" t="s">
        <v>208</v>
      </c>
      <c r="H21" s="5" t="s">
        <v>209</v>
      </c>
      <c r="I21" s="11">
        <v>3.186073000108E12</v>
      </c>
      <c r="J21" s="5" t="s">
        <v>206</v>
      </c>
      <c r="K21" s="5" t="s">
        <v>210</v>
      </c>
      <c r="L21" s="7" t="s">
        <v>112</v>
      </c>
      <c r="M21" s="17" t="s">
        <v>211</v>
      </c>
      <c r="N21" s="8">
        <v>8.3988684227E10</v>
      </c>
      <c r="O21" s="10" t="s">
        <v>205</v>
      </c>
      <c r="P21" s="7">
        <v>45.0</v>
      </c>
      <c r="Q21" s="7">
        <v>0.0</v>
      </c>
      <c r="R21" s="7">
        <v>180.0</v>
      </c>
      <c r="S21" s="7">
        <v>150.0</v>
      </c>
      <c r="T21" s="7">
        <v>120.0</v>
      </c>
      <c r="U21" s="7">
        <v>660.0</v>
      </c>
      <c r="V21" s="7">
        <v>75.0</v>
      </c>
      <c r="W21" s="7">
        <v>85.0</v>
      </c>
      <c r="X21" s="7">
        <v>140.0</v>
      </c>
      <c r="Y21" s="7">
        <v>18.0</v>
      </c>
      <c r="Z21" s="7">
        <v>22.5</v>
      </c>
      <c r="AA21" s="7">
        <v>0.0</v>
      </c>
      <c r="AB21" s="7">
        <v>295.0</v>
      </c>
      <c r="AC21" s="7">
        <v>75.0</v>
      </c>
      <c r="AD21" s="7">
        <v>225.0</v>
      </c>
      <c r="AE21" s="7">
        <v>0.0</v>
      </c>
      <c r="AF21" s="7">
        <v>75.0</v>
      </c>
      <c r="AG21" s="7">
        <v>0.0</v>
      </c>
      <c r="AH21" s="7">
        <v>570.0</v>
      </c>
      <c r="AI21" s="7">
        <v>90.0</v>
      </c>
      <c r="AJ21" s="7">
        <v>0.0</v>
      </c>
      <c r="AK21" s="7">
        <v>75.0</v>
      </c>
      <c r="AL21" s="7">
        <v>37.5</v>
      </c>
      <c r="AM21" s="7">
        <v>135.0</v>
      </c>
      <c r="AN21" s="7">
        <v>135.0</v>
      </c>
      <c r="AO21" s="7">
        <v>45.0</v>
      </c>
      <c r="AP21" s="7">
        <v>75.0</v>
      </c>
    </row>
    <row r="22">
      <c r="A22" s="6">
        <v>44725.42151600694</v>
      </c>
      <c r="B22" s="7" t="s">
        <v>212</v>
      </c>
      <c r="C22" s="7" t="s">
        <v>213</v>
      </c>
      <c r="D22" s="7" t="s">
        <v>214</v>
      </c>
      <c r="E22" s="7">
        <v>2.5087908E7</v>
      </c>
      <c r="F22" s="8" t="s">
        <v>215</v>
      </c>
      <c r="G22" s="7" t="s">
        <v>216</v>
      </c>
      <c r="H22" s="5" t="s">
        <v>217</v>
      </c>
      <c r="I22" s="9" t="s">
        <v>218</v>
      </c>
      <c r="J22" s="5" t="s">
        <v>219</v>
      </c>
      <c r="K22" s="5" t="s">
        <v>220</v>
      </c>
      <c r="L22" s="7" t="s">
        <v>103</v>
      </c>
      <c r="M22" s="8">
        <v>5.8297E7</v>
      </c>
      <c r="N22" s="8" t="s">
        <v>221</v>
      </c>
      <c r="O22" s="10" t="s">
        <v>222</v>
      </c>
      <c r="P22" s="7">
        <v>50.0</v>
      </c>
      <c r="Q22" s="7">
        <v>0.0</v>
      </c>
      <c r="R22" s="7">
        <v>200.0</v>
      </c>
      <c r="S22" s="7">
        <v>100.0</v>
      </c>
      <c r="T22" s="7">
        <v>40.0</v>
      </c>
      <c r="U22" s="7">
        <v>200.0</v>
      </c>
      <c r="V22" s="7">
        <v>200.0</v>
      </c>
      <c r="W22" s="7">
        <v>50.0</v>
      </c>
      <c r="X22" s="7">
        <v>50.0</v>
      </c>
      <c r="Y22" s="7">
        <v>15.0</v>
      </c>
      <c r="Z22" s="7">
        <v>0.0</v>
      </c>
      <c r="AA22" s="7">
        <v>0.0</v>
      </c>
      <c r="AB22" s="7">
        <v>180.0</v>
      </c>
      <c r="AC22" s="7">
        <v>400.0</v>
      </c>
      <c r="AD22" s="7">
        <v>150.0</v>
      </c>
      <c r="AE22" s="7">
        <v>0.0</v>
      </c>
      <c r="AF22" s="7">
        <v>0.0</v>
      </c>
      <c r="AG22" s="7">
        <v>0.0</v>
      </c>
      <c r="AH22" s="7">
        <v>0.0</v>
      </c>
      <c r="AI22" s="7">
        <v>150.0</v>
      </c>
      <c r="AJ22" s="7">
        <v>0.0</v>
      </c>
      <c r="AK22" s="7">
        <v>200.0</v>
      </c>
      <c r="AL22" s="7">
        <v>60.0</v>
      </c>
      <c r="AM22" s="7">
        <v>400.0</v>
      </c>
      <c r="AN22" s="7">
        <v>400.0</v>
      </c>
      <c r="AO22" s="7">
        <v>0.0</v>
      </c>
      <c r="AP22" s="7">
        <v>60.0</v>
      </c>
    </row>
    <row r="23">
      <c r="A23" s="6">
        <v>44725.52983109954</v>
      </c>
      <c r="B23" s="7" t="s">
        <v>223</v>
      </c>
      <c r="C23" s="7" t="s">
        <v>224</v>
      </c>
      <c r="D23" s="7" t="s">
        <v>225</v>
      </c>
      <c r="E23" s="7">
        <v>2.5087657E7</v>
      </c>
      <c r="F23" s="14" t="s">
        <v>226</v>
      </c>
      <c r="G23" s="7" t="s">
        <v>44</v>
      </c>
      <c r="H23" s="5" t="s">
        <v>227</v>
      </c>
      <c r="I23" s="11">
        <v>1.886517000192E12</v>
      </c>
      <c r="J23" s="5" t="s">
        <v>228</v>
      </c>
      <c r="K23" s="5" t="s">
        <v>229</v>
      </c>
      <c r="L23" s="7" t="s">
        <v>230</v>
      </c>
      <c r="M23" s="8">
        <v>5.8286E7</v>
      </c>
      <c r="N23" s="8">
        <v>8.3993210736E10</v>
      </c>
      <c r="O23" s="10" t="s">
        <v>224</v>
      </c>
      <c r="P23" s="7">
        <v>0.0</v>
      </c>
      <c r="Q23" s="7">
        <v>0.0</v>
      </c>
      <c r="R23" s="7">
        <v>150.0</v>
      </c>
      <c r="S23" s="7">
        <v>110.0</v>
      </c>
      <c r="T23" s="7">
        <v>100.0</v>
      </c>
      <c r="U23" s="7">
        <v>0.0</v>
      </c>
      <c r="V23" s="7">
        <v>0.0</v>
      </c>
      <c r="W23" s="7">
        <v>100.0</v>
      </c>
      <c r="X23" s="7">
        <v>100.0</v>
      </c>
      <c r="Y23" s="7">
        <v>1.0</v>
      </c>
      <c r="Z23" s="7">
        <v>0.0</v>
      </c>
      <c r="AA23" s="7">
        <v>0.0</v>
      </c>
      <c r="AB23" s="7">
        <v>0.0</v>
      </c>
      <c r="AC23" s="7">
        <v>0.0</v>
      </c>
      <c r="AD23" s="7">
        <v>100.0</v>
      </c>
      <c r="AE23" s="7">
        <v>0.0</v>
      </c>
      <c r="AF23" s="7">
        <v>0.0</v>
      </c>
      <c r="AG23" s="7">
        <v>0.0</v>
      </c>
      <c r="AH23" s="7">
        <v>75.0</v>
      </c>
      <c r="AI23" s="7">
        <v>0.0</v>
      </c>
      <c r="AJ23" s="7">
        <v>0.0</v>
      </c>
      <c r="AK23" s="7">
        <v>0.0</v>
      </c>
      <c r="AL23" s="7">
        <v>0.0</v>
      </c>
      <c r="AM23" s="7">
        <v>50.0</v>
      </c>
      <c r="AN23" s="7">
        <v>50.0</v>
      </c>
      <c r="AO23" s="7">
        <v>0.0</v>
      </c>
      <c r="AP23" s="7">
        <v>100.0</v>
      </c>
    </row>
    <row r="24">
      <c r="A24" s="6">
        <v>44725.543780092594</v>
      </c>
      <c r="B24" s="7" t="s">
        <v>231</v>
      </c>
      <c r="C24" s="7" t="s">
        <v>231</v>
      </c>
      <c r="D24" s="7" t="s">
        <v>232</v>
      </c>
      <c r="E24" s="7">
        <v>2.512076E7</v>
      </c>
      <c r="F24" s="14" t="s">
        <v>233</v>
      </c>
      <c r="G24" s="7" t="s">
        <v>63</v>
      </c>
      <c r="H24" s="5" t="s">
        <v>234</v>
      </c>
      <c r="I24" s="11">
        <v>7.517373000183E12</v>
      </c>
      <c r="J24" s="5" t="s">
        <v>232</v>
      </c>
      <c r="K24" s="5" t="s">
        <v>235</v>
      </c>
      <c r="L24" s="7" t="s">
        <v>236</v>
      </c>
      <c r="M24" s="8">
        <v>5.8294E7</v>
      </c>
      <c r="N24" s="8" t="s">
        <v>237</v>
      </c>
      <c r="O24" s="10" t="s">
        <v>238</v>
      </c>
      <c r="P24" s="7">
        <v>150.0</v>
      </c>
      <c r="Q24" s="7">
        <v>0.0</v>
      </c>
      <c r="R24" s="7">
        <v>150.0</v>
      </c>
      <c r="S24" s="7">
        <v>150.0</v>
      </c>
      <c r="T24" s="7">
        <v>0.0</v>
      </c>
      <c r="U24" s="7">
        <v>0.0</v>
      </c>
      <c r="V24" s="7">
        <v>75.0</v>
      </c>
      <c r="W24" s="7">
        <v>0.0</v>
      </c>
      <c r="X24" s="7">
        <v>0.0</v>
      </c>
      <c r="Y24" s="7">
        <v>0.0</v>
      </c>
      <c r="Z24" s="7">
        <v>0.0</v>
      </c>
      <c r="AA24" s="7">
        <v>0.0</v>
      </c>
      <c r="AB24" s="7">
        <v>200.0</v>
      </c>
      <c r="AC24" s="7">
        <v>75.0</v>
      </c>
      <c r="AD24" s="7">
        <v>200.0</v>
      </c>
      <c r="AE24" s="7">
        <v>25.0</v>
      </c>
      <c r="AF24" s="7">
        <v>0.0</v>
      </c>
      <c r="AG24" s="7">
        <v>0.0</v>
      </c>
      <c r="AH24" s="7">
        <v>0.0</v>
      </c>
      <c r="AI24" s="7">
        <v>100.0</v>
      </c>
      <c r="AJ24" s="7">
        <v>60.0</v>
      </c>
      <c r="AK24" s="7">
        <v>75.0</v>
      </c>
      <c r="AL24" s="7">
        <v>0.0</v>
      </c>
      <c r="AM24" s="7">
        <v>100.0</v>
      </c>
      <c r="AN24" s="7">
        <v>100.0</v>
      </c>
      <c r="AO24" s="12" t="s">
        <v>58</v>
      </c>
      <c r="AP24" s="7">
        <v>0.0</v>
      </c>
    </row>
    <row r="25">
      <c r="A25" s="6">
        <v>44725.72076241898</v>
      </c>
      <c r="B25" s="7" t="s">
        <v>239</v>
      </c>
      <c r="C25" s="7" t="s">
        <v>240</v>
      </c>
      <c r="D25" s="7" t="s">
        <v>241</v>
      </c>
      <c r="E25" s="7">
        <v>2.5087673E7</v>
      </c>
      <c r="F25" s="8" t="s">
        <v>242</v>
      </c>
      <c r="G25" s="7" t="s">
        <v>243</v>
      </c>
      <c r="H25" s="5" t="s">
        <v>244</v>
      </c>
      <c r="I25" s="11">
        <v>2.146233000122E12</v>
      </c>
      <c r="J25" s="5" t="s">
        <v>241</v>
      </c>
      <c r="K25" s="5" t="s">
        <v>245</v>
      </c>
      <c r="L25" s="7" t="s">
        <v>151</v>
      </c>
      <c r="M25" s="8">
        <v>5.8291E7</v>
      </c>
      <c r="N25" s="8">
        <v>8.3991651571E10</v>
      </c>
      <c r="O25" s="10" t="s">
        <v>240</v>
      </c>
      <c r="P25" s="7">
        <v>0.0</v>
      </c>
      <c r="Q25" s="7">
        <v>0.0</v>
      </c>
      <c r="R25" s="7">
        <v>0.0</v>
      </c>
      <c r="S25" s="7">
        <v>0.0</v>
      </c>
      <c r="T25" s="7">
        <v>0.0</v>
      </c>
      <c r="U25" s="7">
        <v>0.0</v>
      </c>
      <c r="V25" s="7">
        <v>0.0</v>
      </c>
      <c r="W25" s="7">
        <v>0.0</v>
      </c>
      <c r="X25" s="7">
        <v>0.0</v>
      </c>
      <c r="Y25" s="7">
        <v>0.0</v>
      </c>
      <c r="Z25" s="7">
        <v>0.0</v>
      </c>
      <c r="AA25" s="7">
        <v>0.0</v>
      </c>
      <c r="AB25" s="7">
        <v>0.0</v>
      </c>
      <c r="AC25" s="7">
        <v>0.0</v>
      </c>
      <c r="AD25" s="7">
        <v>0.0</v>
      </c>
      <c r="AE25" s="7">
        <v>0.0</v>
      </c>
      <c r="AF25" s="7">
        <v>0.0</v>
      </c>
      <c r="AG25" s="7">
        <v>0.0</v>
      </c>
      <c r="AH25" s="7">
        <v>0.0</v>
      </c>
      <c r="AI25" s="7">
        <v>0.0</v>
      </c>
      <c r="AJ25" s="7">
        <v>0.0</v>
      </c>
      <c r="AK25" s="7">
        <v>0.0</v>
      </c>
      <c r="AL25" s="7">
        <v>0.0</v>
      </c>
      <c r="AM25" s="7">
        <v>0.0</v>
      </c>
      <c r="AN25" s="7">
        <v>0.0</v>
      </c>
      <c r="AO25" s="7">
        <v>0.0</v>
      </c>
      <c r="AP25" s="7">
        <v>0.0</v>
      </c>
    </row>
    <row r="26">
      <c r="A26" s="6">
        <v>44725.81598299769</v>
      </c>
      <c r="B26" s="7" t="s">
        <v>246</v>
      </c>
      <c r="C26" s="7" t="s">
        <v>246</v>
      </c>
      <c r="D26" s="7" t="s">
        <v>247</v>
      </c>
      <c r="E26" s="7">
        <v>2.5069373E7</v>
      </c>
      <c r="F26" s="14" t="s">
        <v>248</v>
      </c>
      <c r="G26" s="7" t="s">
        <v>249</v>
      </c>
      <c r="H26" s="5" t="s">
        <v>250</v>
      </c>
      <c r="I26" s="11" t="s">
        <v>251</v>
      </c>
      <c r="J26" s="5" t="s">
        <v>247</v>
      </c>
      <c r="K26" s="5" t="s">
        <v>252</v>
      </c>
      <c r="L26" s="7" t="s">
        <v>253</v>
      </c>
      <c r="M26" s="8">
        <v>5.825E7</v>
      </c>
      <c r="N26" s="14" t="s">
        <v>254</v>
      </c>
      <c r="O26" s="10" t="s">
        <v>255</v>
      </c>
      <c r="P26" s="7">
        <v>250.0</v>
      </c>
      <c r="Q26" s="7">
        <v>125.0</v>
      </c>
      <c r="R26" s="7">
        <v>300.0</v>
      </c>
      <c r="S26" s="7">
        <v>250.0</v>
      </c>
      <c r="T26" s="7">
        <v>125.0</v>
      </c>
      <c r="U26" s="7">
        <v>0.0</v>
      </c>
      <c r="V26" s="7">
        <v>250.0</v>
      </c>
      <c r="W26" s="7">
        <v>125.0</v>
      </c>
      <c r="X26" s="7">
        <v>125.0</v>
      </c>
      <c r="Y26" s="7">
        <v>20.0</v>
      </c>
      <c r="Z26" s="7">
        <v>125.0</v>
      </c>
      <c r="AA26" s="7">
        <v>0.0</v>
      </c>
      <c r="AB26" s="7">
        <v>250.0</v>
      </c>
      <c r="AC26" s="7">
        <v>125.0</v>
      </c>
      <c r="AD26" s="7">
        <v>250.0</v>
      </c>
      <c r="AE26" s="7">
        <v>20.0</v>
      </c>
      <c r="AF26" s="7">
        <v>0.0</v>
      </c>
      <c r="AG26" s="7">
        <v>0.0</v>
      </c>
      <c r="AH26" s="7">
        <v>250.0</v>
      </c>
      <c r="AI26" s="7">
        <v>125.0</v>
      </c>
      <c r="AJ26" s="7">
        <v>0.0</v>
      </c>
      <c r="AK26" s="7">
        <v>125.0</v>
      </c>
      <c r="AL26" s="7">
        <v>25.0</v>
      </c>
      <c r="AM26" s="7">
        <v>125.0</v>
      </c>
      <c r="AN26" s="7">
        <v>125.0</v>
      </c>
      <c r="AO26" s="12" t="s">
        <v>58</v>
      </c>
      <c r="AP26" s="7">
        <v>125.0</v>
      </c>
    </row>
    <row r="27">
      <c r="A27" s="6">
        <v>44743.426572094904</v>
      </c>
      <c r="B27" s="7" t="s">
        <v>256</v>
      </c>
      <c r="C27" s="7" t="s">
        <v>256</v>
      </c>
      <c r="D27" s="7" t="s">
        <v>257</v>
      </c>
      <c r="E27" s="7">
        <v>2.511381E7</v>
      </c>
      <c r="F27" s="14" t="s">
        <v>258</v>
      </c>
      <c r="G27" s="7" t="s">
        <v>157</v>
      </c>
      <c r="H27" s="5" t="s">
        <v>259</v>
      </c>
      <c r="I27" s="11" t="s">
        <v>260</v>
      </c>
      <c r="J27" s="5" t="s">
        <v>257</v>
      </c>
      <c r="K27" s="5" t="s">
        <v>261</v>
      </c>
      <c r="L27" s="7" t="s">
        <v>262</v>
      </c>
      <c r="M27" s="8">
        <v>5.8275E7</v>
      </c>
      <c r="N27" s="8">
        <v>8.3996784375E10</v>
      </c>
      <c r="O27" s="10" t="s">
        <v>263</v>
      </c>
      <c r="P27" s="7">
        <v>23.1</v>
      </c>
      <c r="Q27" s="7">
        <v>0.0</v>
      </c>
      <c r="R27" s="7">
        <v>27.6</v>
      </c>
      <c r="S27" s="7">
        <v>18.55</v>
      </c>
      <c r="T27" s="7">
        <v>30.0</v>
      </c>
      <c r="U27" s="7">
        <v>225.0</v>
      </c>
      <c r="V27" s="7">
        <v>91.85</v>
      </c>
      <c r="W27" s="7">
        <v>30.0</v>
      </c>
      <c r="X27" s="7">
        <v>42.5</v>
      </c>
      <c r="Y27" s="7" t="s">
        <v>264</v>
      </c>
      <c r="Z27" s="7">
        <v>30.0</v>
      </c>
      <c r="AA27" s="7">
        <v>0.0</v>
      </c>
      <c r="AB27" s="7">
        <v>31.4</v>
      </c>
      <c r="AC27" s="7">
        <v>17.5</v>
      </c>
      <c r="AD27" s="7">
        <v>18.45</v>
      </c>
      <c r="AE27" s="7">
        <v>0.0</v>
      </c>
      <c r="AF27" s="7">
        <v>37.95</v>
      </c>
      <c r="AG27" s="7">
        <v>163.65</v>
      </c>
      <c r="AH27" s="7">
        <v>162.0</v>
      </c>
      <c r="AI27" s="7">
        <v>18.2</v>
      </c>
      <c r="AJ27" s="7">
        <v>18.2</v>
      </c>
      <c r="AK27" s="7">
        <v>12.9</v>
      </c>
      <c r="AL27" s="7">
        <v>42.0</v>
      </c>
      <c r="AM27" s="7">
        <v>55.5</v>
      </c>
      <c r="AN27" s="7">
        <v>55.5</v>
      </c>
      <c r="AO27" s="7">
        <v>181.7</v>
      </c>
      <c r="AP27" s="7">
        <v>29.3</v>
      </c>
    </row>
    <row r="28">
      <c r="A28" s="6">
        <v>44726.42106822917</v>
      </c>
      <c r="B28" s="7" t="s">
        <v>265</v>
      </c>
      <c r="D28" s="7" t="s">
        <v>266</v>
      </c>
      <c r="E28" s="7">
        <v>2.508786E7</v>
      </c>
      <c r="F28" s="14" t="s">
        <v>267</v>
      </c>
      <c r="G28" s="7" t="s">
        <v>268</v>
      </c>
      <c r="H28" s="5" t="s">
        <v>269</v>
      </c>
      <c r="I28" s="9" t="s">
        <v>270</v>
      </c>
      <c r="J28" s="5" t="s">
        <v>266</v>
      </c>
      <c r="K28" s="5" t="s">
        <v>271</v>
      </c>
      <c r="L28" s="7" t="s">
        <v>253</v>
      </c>
      <c r="M28" s="8">
        <v>5.8297E7</v>
      </c>
      <c r="N28" s="8">
        <v>8.3986821792E10</v>
      </c>
      <c r="O28" s="10" t="s">
        <v>272</v>
      </c>
      <c r="P28" s="7">
        <v>600.0</v>
      </c>
      <c r="Q28" s="7">
        <v>160.0</v>
      </c>
      <c r="R28" s="7">
        <v>600.0</v>
      </c>
      <c r="S28" s="7">
        <v>400.0</v>
      </c>
      <c r="T28" s="7">
        <v>400.0</v>
      </c>
      <c r="U28" s="7">
        <v>700.0</v>
      </c>
      <c r="V28" s="7">
        <v>360.0</v>
      </c>
      <c r="W28" s="7">
        <v>200.0</v>
      </c>
      <c r="X28" s="7">
        <v>60.0</v>
      </c>
      <c r="Y28" s="7">
        <v>40.0</v>
      </c>
      <c r="Z28" s="7">
        <v>5.0</v>
      </c>
      <c r="AA28" s="7">
        <v>0.0</v>
      </c>
      <c r="AB28" s="7">
        <v>0.0</v>
      </c>
      <c r="AC28" s="7">
        <v>400.0</v>
      </c>
      <c r="AD28" s="7">
        <v>0.0</v>
      </c>
      <c r="AE28" s="7">
        <v>400.0</v>
      </c>
      <c r="AF28" s="7">
        <v>160.0</v>
      </c>
      <c r="AG28" s="7">
        <v>0.0</v>
      </c>
      <c r="AH28" s="13">
        <v>1500.0</v>
      </c>
      <c r="AI28" s="7">
        <v>200.0</v>
      </c>
      <c r="AJ28" s="7">
        <v>0.0</v>
      </c>
      <c r="AK28" s="7">
        <v>225.0</v>
      </c>
      <c r="AL28" s="7">
        <v>100.0</v>
      </c>
      <c r="AM28" s="7">
        <v>250.0</v>
      </c>
      <c r="AN28" s="7">
        <v>250.0</v>
      </c>
      <c r="AO28" s="12" t="s">
        <v>58</v>
      </c>
      <c r="AP28" s="7">
        <v>300.0</v>
      </c>
    </row>
    <row r="29">
      <c r="A29" s="6">
        <v>44743.381645625</v>
      </c>
      <c r="B29" s="7" t="s">
        <v>273</v>
      </c>
      <c r="C29" s="7" t="s">
        <v>274</v>
      </c>
      <c r="D29" s="7" t="s">
        <v>275</v>
      </c>
      <c r="E29" s="7">
        <v>2.5087878E7</v>
      </c>
      <c r="F29" s="14" t="s">
        <v>276</v>
      </c>
      <c r="G29" s="7" t="s">
        <v>277</v>
      </c>
      <c r="H29" s="5" t="s">
        <v>278</v>
      </c>
      <c r="I29" s="11" t="s">
        <v>279</v>
      </c>
      <c r="J29" s="5" t="s">
        <v>275</v>
      </c>
      <c r="K29" s="5" t="s">
        <v>280</v>
      </c>
      <c r="L29" s="7" t="s">
        <v>281</v>
      </c>
      <c r="M29" s="8">
        <v>5.8297E7</v>
      </c>
      <c r="N29" s="8" t="s">
        <v>282</v>
      </c>
      <c r="O29" s="10" t="s">
        <v>283</v>
      </c>
      <c r="P29" s="7">
        <v>80.0</v>
      </c>
      <c r="Q29" s="7">
        <v>80.0</v>
      </c>
      <c r="R29" s="7">
        <v>1000.0</v>
      </c>
      <c r="S29" s="7">
        <v>1200.0</v>
      </c>
      <c r="T29" s="7">
        <v>70.0</v>
      </c>
      <c r="U29" s="7">
        <v>500.0</v>
      </c>
      <c r="V29" s="7">
        <v>0.0</v>
      </c>
      <c r="W29" s="7">
        <v>80.0</v>
      </c>
      <c r="X29" s="7">
        <v>70.0</v>
      </c>
      <c r="Y29" s="7">
        <v>50.0</v>
      </c>
      <c r="Z29" s="7">
        <v>30.0</v>
      </c>
      <c r="AA29" s="7">
        <v>0.0</v>
      </c>
      <c r="AB29" s="7">
        <v>700.0</v>
      </c>
      <c r="AC29" s="7">
        <v>0.0</v>
      </c>
      <c r="AD29" s="7">
        <v>800.0</v>
      </c>
      <c r="AE29" s="7">
        <v>0.0</v>
      </c>
      <c r="AF29" s="7">
        <v>0.0</v>
      </c>
      <c r="AG29" s="7">
        <v>0.0</v>
      </c>
      <c r="AH29" s="7">
        <v>0.0</v>
      </c>
      <c r="AI29" s="7">
        <v>0.0</v>
      </c>
      <c r="AJ29" s="7">
        <v>0.0</v>
      </c>
      <c r="AK29" s="7">
        <v>1200.0</v>
      </c>
      <c r="AL29" s="7">
        <v>30.0</v>
      </c>
      <c r="AM29" s="7">
        <v>80.0</v>
      </c>
      <c r="AN29" s="7">
        <v>80.0</v>
      </c>
      <c r="AO29" s="7">
        <v>0.0</v>
      </c>
      <c r="AP29" s="7">
        <v>140.0</v>
      </c>
    </row>
    <row r="30">
      <c r="A30" s="6">
        <v>44726.492457858796</v>
      </c>
      <c r="B30" s="7" t="s">
        <v>284</v>
      </c>
      <c r="C30" s="7" t="s">
        <v>285</v>
      </c>
      <c r="D30" s="7" t="s">
        <v>286</v>
      </c>
      <c r="E30" s="7">
        <v>2.5086324E7</v>
      </c>
      <c r="F30" s="8" t="s">
        <v>287</v>
      </c>
      <c r="G30" s="7" t="s">
        <v>288</v>
      </c>
      <c r="H30" s="5" t="s">
        <v>289</v>
      </c>
      <c r="I30" s="9" t="s">
        <v>290</v>
      </c>
      <c r="J30" s="5" t="s">
        <v>286</v>
      </c>
      <c r="K30" s="5" t="s">
        <v>291</v>
      </c>
      <c r="L30" s="7" t="s">
        <v>253</v>
      </c>
      <c r="M30" s="8">
        <v>5.8273E7</v>
      </c>
      <c r="N30" s="8">
        <v>8.3991957929E10</v>
      </c>
      <c r="O30" s="10" t="s">
        <v>285</v>
      </c>
      <c r="P30" s="7">
        <v>45.0</v>
      </c>
      <c r="Q30" s="7">
        <v>0.0</v>
      </c>
      <c r="R30" s="7">
        <v>180.0</v>
      </c>
      <c r="S30" s="7">
        <v>150.0</v>
      </c>
      <c r="T30" s="7">
        <v>120.0</v>
      </c>
      <c r="U30" s="7">
        <v>306.0</v>
      </c>
      <c r="V30" s="7">
        <v>75.0</v>
      </c>
      <c r="W30" s="7">
        <v>85.0</v>
      </c>
      <c r="X30" s="7">
        <v>140.0</v>
      </c>
      <c r="Y30" s="7">
        <v>18.0</v>
      </c>
      <c r="Z30" s="7">
        <v>23.0</v>
      </c>
      <c r="AA30" s="7">
        <v>0.0</v>
      </c>
      <c r="AB30" s="7">
        <v>295.0</v>
      </c>
      <c r="AC30" s="7">
        <v>75.0</v>
      </c>
      <c r="AD30" s="7">
        <v>225.0</v>
      </c>
      <c r="AE30" s="7">
        <v>0.0</v>
      </c>
      <c r="AF30" s="7">
        <v>75.0</v>
      </c>
      <c r="AG30" s="7">
        <v>570.0</v>
      </c>
      <c r="AH30" s="7">
        <v>570.0</v>
      </c>
      <c r="AI30" s="7">
        <v>90.0</v>
      </c>
      <c r="AJ30" s="7">
        <v>105.0</v>
      </c>
      <c r="AK30" s="7">
        <v>75.0</v>
      </c>
      <c r="AL30" s="7">
        <v>38.0</v>
      </c>
      <c r="AM30" s="7">
        <v>135.0</v>
      </c>
      <c r="AN30" s="7">
        <v>135.0</v>
      </c>
      <c r="AO30" s="7">
        <v>45.0</v>
      </c>
      <c r="AP30" s="7">
        <v>75.0</v>
      </c>
    </row>
    <row r="31">
      <c r="A31" s="6">
        <v>44726.604764131946</v>
      </c>
      <c r="B31" s="7" t="s">
        <v>292</v>
      </c>
      <c r="C31" s="7" t="s">
        <v>292</v>
      </c>
      <c r="D31" s="7" t="s">
        <v>293</v>
      </c>
      <c r="E31" s="7">
        <v>2.5087894E7</v>
      </c>
      <c r="F31" s="14" t="s">
        <v>294</v>
      </c>
      <c r="G31" s="7" t="s">
        <v>295</v>
      </c>
      <c r="H31" s="5" t="s">
        <v>296</v>
      </c>
      <c r="I31" s="7">
        <v>1.830085000106E12</v>
      </c>
      <c r="J31" s="5" t="s">
        <v>297</v>
      </c>
      <c r="K31" s="5" t="s">
        <v>298</v>
      </c>
      <c r="L31" s="7" t="s">
        <v>299</v>
      </c>
      <c r="M31" s="8">
        <v>5.8297E7</v>
      </c>
      <c r="N31" s="8" t="s">
        <v>300</v>
      </c>
      <c r="O31" s="10" t="s">
        <v>301</v>
      </c>
      <c r="P31" s="7">
        <v>10.0</v>
      </c>
      <c r="Q31" s="7">
        <v>3.0</v>
      </c>
      <c r="R31" s="7">
        <v>36.0</v>
      </c>
      <c r="S31" s="7">
        <v>10.0</v>
      </c>
      <c r="T31" s="7">
        <v>10.0</v>
      </c>
      <c r="U31" s="7">
        <v>66.0</v>
      </c>
      <c r="V31" s="7">
        <v>10.0</v>
      </c>
      <c r="W31" s="7">
        <v>10.0</v>
      </c>
      <c r="X31" s="7">
        <v>10.0</v>
      </c>
      <c r="Y31" s="7">
        <v>3.0</v>
      </c>
      <c r="Z31" s="7">
        <v>2.0</v>
      </c>
      <c r="AA31" s="7">
        <v>1.0</v>
      </c>
      <c r="AB31" s="7">
        <v>5.0</v>
      </c>
      <c r="AC31" s="7">
        <v>2.0</v>
      </c>
      <c r="AD31" s="7">
        <v>5.0</v>
      </c>
      <c r="AE31" s="7">
        <v>2.0</v>
      </c>
      <c r="AF31" s="7">
        <v>3.0</v>
      </c>
      <c r="AG31" s="7">
        <v>0.0</v>
      </c>
      <c r="AH31" s="7">
        <v>10.0</v>
      </c>
      <c r="AI31" s="7">
        <v>2.0</v>
      </c>
      <c r="AJ31" s="7">
        <v>2.0</v>
      </c>
      <c r="AK31" s="7">
        <v>3.0</v>
      </c>
      <c r="AL31" s="7">
        <v>5.0</v>
      </c>
      <c r="AM31" s="7">
        <v>10.0</v>
      </c>
      <c r="AN31" s="7">
        <v>10.0</v>
      </c>
      <c r="AO31" s="7">
        <v>0.0</v>
      </c>
      <c r="AP31" s="7">
        <v>10.0</v>
      </c>
    </row>
    <row r="32">
      <c r="A32" s="6">
        <v>44726.667232708336</v>
      </c>
      <c r="B32" s="7" t="s">
        <v>302</v>
      </c>
      <c r="C32" s="7" t="s">
        <v>302</v>
      </c>
      <c r="D32" s="7" t="s">
        <v>303</v>
      </c>
      <c r="E32" s="7">
        <v>2.5069357E7</v>
      </c>
      <c r="F32" s="8">
        <v>3.7623354434E10</v>
      </c>
      <c r="G32" s="7" t="s">
        <v>304</v>
      </c>
      <c r="H32" s="5" t="s">
        <v>305</v>
      </c>
      <c r="I32" s="7">
        <v>1.710873000153E12</v>
      </c>
      <c r="J32" s="5" t="s">
        <v>303</v>
      </c>
      <c r="K32" s="5" t="s">
        <v>306</v>
      </c>
      <c r="L32" s="7" t="s">
        <v>151</v>
      </c>
      <c r="M32" s="8">
        <v>5.825E7</v>
      </c>
      <c r="N32" s="8">
        <v>8.399302479E10</v>
      </c>
      <c r="O32" s="10" t="s">
        <v>307</v>
      </c>
      <c r="P32" s="7">
        <v>23.0</v>
      </c>
      <c r="Q32" s="7">
        <v>66.0</v>
      </c>
      <c r="R32" s="7">
        <v>28.0</v>
      </c>
      <c r="S32" s="7">
        <v>18.5</v>
      </c>
      <c r="T32" s="7">
        <v>30.0</v>
      </c>
      <c r="U32" s="7">
        <v>29.05</v>
      </c>
      <c r="V32" s="7">
        <v>91.85</v>
      </c>
      <c r="W32" s="7">
        <v>30.0</v>
      </c>
      <c r="X32" s="7">
        <v>42.5</v>
      </c>
      <c r="Y32" s="7">
        <v>67.0</v>
      </c>
      <c r="Z32" s="7">
        <v>30.0</v>
      </c>
      <c r="AA32" s="7">
        <v>25.0</v>
      </c>
      <c r="AB32" s="7">
        <v>31.4</v>
      </c>
      <c r="AC32" s="7">
        <v>17.5</v>
      </c>
      <c r="AD32" s="7">
        <v>18.4</v>
      </c>
      <c r="AE32" s="7">
        <v>26.0</v>
      </c>
      <c r="AF32" s="7">
        <v>37.95</v>
      </c>
      <c r="AG32" s="7">
        <v>163.0</v>
      </c>
      <c r="AH32" s="7">
        <v>162.0</v>
      </c>
      <c r="AI32" s="7">
        <v>18.2</v>
      </c>
      <c r="AJ32" s="7">
        <v>18.0</v>
      </c>
      <c r="AK32" s="7">
        <v>12.9</v>
      </c>
      <c r="AL32" s="7">
        <v>42.0</v>
      </c>
      <c r="AM32" s="7">
        <v>55.5</v>
      </c>
      <c r="AN32" s="7">
        <v>55.5</v>
      </c>
      <c r="AO32" s="7">
        <v>181.7</v>
      </c>
      <c r="AP32" s="7">
        <v>29.0</v>
      </c>
    </row>
    <row r="33">
      <c r="A33" s="6">
        <v>44726.66855202546</v>
      </c>
      <c r="B33" s="7" t="s">
        <v>308</v>
      </c>
      <c r="C33" s="7" t="s">
        <v>309</v>
      </c>
      <c r="D33" s="7" t="s">
        <v>310</v>
      </c>
      <c r="E33" s="7">
        <v>2.5111841E7</v>
      </c>
      <c r="F33" s="8" t="s">
        <v>311</v>
      </c>
      <c r="G33" s="7" t="s">
        <v>192</v>
      </c>
      <c r="H33" s="5" t="s">
        <v>312</v>
      </c>
      <c r="I33" s="7">
        <v>6.865442000187E12</v>
      </c>
      <c r="J33" s="5" t="s">
        <v>310</v>
      </c>
      <c r="K33" s="5" t="s">
        <v>313</v>
      </c>
      <c r="L33" s="7" t="s">
        <v>313</v>
      </c>
      <c r="M33" s="8">
        <v>5.8294E7</v>
      </c>
      <c r="N33" s="8">
        <v>9.93376726E8</v>
      </c>
      <c r="O33" s="10" t="s">
        <v>309</v>
      </c>
      <c r="P33" s="7">
        <v>20.5</v>
      </c>
      <c r="Q33" s="7">
        <v>10.0</v>
      </c>
      <c r="R33" s="7">
        <v>150.0</v>
      </c>
      <c r="S33" s="7">
        <v>52.5</v>
      </c>
      <c r="T33" s="7">
        <v>152.5</v>
      </c>
      <c r="U33" s="7">
        <v>140.0</v>
      </c>
      <c r="V33" s="7">
        <v>50.0</v>
      </c>
      <c r="W33" s="7">
        <v>20.0</v>
      </c>
      <c r="X33" s="7">
        <v>20.0</v>
      </c>
      <c r="Y33" s="7">
        <v>20.0</v>
      </c>
      <c r="Z33" s="7">
        <v>75.0</v>
      </c>
      <c r="AA33" s="7">
        <v>10.0</v>
      </c>
      <c r="AB33" s="7">
        <v>348.0</v>
      </c>
      <c r="AC33" s="7">
        <v>30.0</v>
      </c>
      <c r="AD33" s="7">
        <v>150.0</v>
      </c>
      <c r="AE33" s="7">
        <v>15.0</v>
      </c>
      <c r="AF33" s="7">
        <v>20.0</v>
      </c>
      <c r="AG33" s="7">
        <v>200.0</v>
      </c>
      <c r="AH33" s="7">
        <v>200.0</v>
      </c>
      <c r="AI33" s="7">
        <v>12.5</v>
      </c>
      <c r="AJ33" s="7">
        <v>20.0</v>
      </c>
      <c r="AK33" s="7">
        <v>25.0</v>
      </c>
      <c r="AL33" s="7">
        <v>20.0</v>
      </c>
      <c r="AM33" s="7">
        <v>30.0</v>
      </c>
      <c r="AN33" s="7">
        <v>30.0</v>
      </c>
      <c r="AO33" s="7">
        <v>500.0</v>
      </c>
      <c r="AP33" s="7">
        <v>10.0</v>
      </c>
    </row>
    <row r="34" hidden="1">
      <c r="A34" s="18"/>
      <c r="B34" s="18"/>
      <c r="C34" s="18"/>
      <c r="D34" s="18"/>
      <c r="E34" s="18"/>
      <c r="F34" s="19"/>
      <c r="G34" s="18"/>
      <c r="H34" s="20"/>
      <c r="I34" s="21"/>
      <c r="J34" s="20"/>
      <c r="K34" s="20"/>
      <c r="L34" s="18"/>
      <c r="M34" s="19"/>
      <c r="N34" s="19"/>
      <c r="O34" s="10" t="s">
        <v>314</v>
      </c>
      <c r="P34" s="18">
        <f t="shared" ref="P34:T34" si="1">SUM(P2:P33)</f>
        <v>11599.6</v>
      </c>
      <c r="Q34" s="18">
        <f t="shared" si="1"/>
        <v>4386</v>
      </c>
      <c r="R34" s="18">
        <f t="shared" si="1"/>
        <v>12036.6</v>
      </c>
      <c r="S34" s="18">
        <f t="shared" si="1"/>
        <v>11115.05</v>
      </c>
      <c r="T34" s="18">
        <f t="shared" si="1"/>
        <v>6788.5</v>
      </c>
      <c r="U34" s="18" t="str">
        <f>SUM(#REF!)</f>
        <v>#REF!</v>
      </c>
      <c r="V34" s="18">
        <f t="shared" ref="V34:AA34" si="2">SUM(V2:V33)</f>
        <v>6230.7</v>
      </c>
      <c r="W34" s="18">
        <f t="shared" si="2"/>
        <v>6202</v>
      </c>
      <c r="X34" s="18">
        <f t="shared" si="2"/>
        <v>5750.5</v>
      </c>
      <c r="Y34" s="18">
        <f t="shared" si="2"/>
        <v>1139.5</v>
      </c>
      <c r="Z34" s="18">
        <f t="shared" si="2"/>
        <v>2773.5</v>
      </c>
      <c r="AA34" s="18">
        <f t="shared" si="2"/>
        <v>912.5</v>
      </c>
      <c r="AB34" s="18" t="str">
        <f t="shared" ref="AB34:AD34" si="3">SUM(#REF!)</f>
        <v>#REF!</v>
      </c>
      <c r="AC34" s="18" t="str">
        <f t="shared" si="3"/>
        <v>#REF!</v>
      </c>
      <c r="AD34" s="18" t="str">
        <f t="shared" si="3"/>
        <v>#REF!</v>
      </c>
      <c r="AE34" s="18">
        <f t="shared" ref="AE34:AP34" si="4">SUM(AE2:AE33)</f>
        <v>1596.5</v>
      </c>
      <c r="AF34" s="18">
        <f t="shared" si="4"/>
        <v>4667.9</v>
      </c>
      <c r="AG34" s="18">
        <f t="shared" si="4"/>
        <v>2919.65</v>
      </c>
      <c r="AH34" s="18">
        <f t="shared" si="4"/>
        <v>8799</v>
      </c>
      <c r="AI34" s="18">
        <f t="shared" si="4"/>
        <v>9416.3</v>
      </c>
      <c r="AJ34" s="18">
        <f t="shared" si="4"/>
        <v>2933.2</v>
      </c>
      <c r="AK34" s="18">
        <f t="shared" si="4"/>
        <v>11727.8</v>
      </c>
      <c r="AL34" s="18">
        <f t="shared" si="4"/>
        <v>2131</v>
      </c>
      <c r="AM34" s="18">
        <f t="shared" si="4"/>
        <v>13390.5</v>
      </c>
      <c r="AN34" s="18">
        <f t="shared" si="4"/>
        <v>13340.5</v>
      </c>
      <c r="AO34" s="18">
        <f t="shared" si="4"/>
        <v>2070.4</v>
      </c>
      <c r="AP34" s="18">
        <f t="shared" si="4"/>
        <v>16465.3</v>
      </c>
    </row>
    <row r="35" hidden="1">
      <c r="A35" s="22"/>
      <c r="B35" s="22"/>
      <c r="C35" s="22"/>
      <c r="D35" s="22"/>
      <c r="E35" s="22"/>
      <c r="F35" s="23"/>
      <c r="G35" s="22"/>
      <c r="H35" s="24"/>
      <c r="I35" s="25"/>
      <c r="J35" s="24"/>
      <c r="K35" s="24"/>
      <c r="L35" s="22"/>
      <c r="M35" s="23"/>
      <c r="N35" s="23"/>
      <c r="O35" s="26" t="s">
        <v>315</v>
      </c>
      <c r="P35" s="22">
        <f>P34*4.62</f>
        <v>53590.152</v>
      </c>
      <c r="Q35" s="22">
        <f>Q34*13.27</f>
        <v>58202.22</v>
      </c>
      <c r="R35" s="22">
        <f>R34*5.52</f>
        <v>66442.032</v>
      </c>
      <c r="S35" s="22">
        <f>S34*3.71</f>
        <v>41236.8355</v>
      </c>
      <c r="T35" s="22">
        <f>T34*6</f>
        <v>40731</v>
      </c>
      <c r="U35" s="22" t="str">
        <f>U34*5.81</f>
        <v>#REF!</v>
      </c>
      <c r="V35" s="22">
        <f>V34*18.37</f>
        <v>114457.959</v>
      </c>
      <c r="W35" s="22">
        <f>W34*6</f>
        <v>37212</v>
      </c>
      <c r="X35" s="22">
        <f>X34*8.5</f>
        <v>48879.25</v>
      </c>
      <c r="Y35" s="22">
        <f>Y34*13.5</f>
        <v>15383.25</v>
      </c>
      <c r="Z35" s="22">
        <f>Z34*6</f>
        <v>16641</v>
      </c>
      <c r="AA35" s="22">
        <f>AA34*4.96</f>
        <v>4526</v>
      </c>
      <c r="AB35" s="22" t="str">
        <f>AB34*6.28</f>
        <v>#REF!</v>
      </c>
      <c r="AC35" s="22" t="str">
        <f>AC34*3.5</f>
        <v>#REF!</v>
      </c>
      <c r="AD35" s="22" t="str">
        <f>AD34*3.69</f>
        <v>#REF!</v>
      </c>
      <c r="AE35" s="22">
        <f>AE34*5.25</f>
        <v>8381.625</v>
      </c>
      <c r="AF35" s="22">
        <f>AF34*7.59</f>
        <v>35429.361</v>
      </c>
      <c r="AG35" s="22">
        <f>AG34*32.67</f>
        <v>95384.9655</v>
      </c>
      <c r="AH35" s="22">
        <f>AH34*32.4</f>
        <v>285087.6</v>
      </c>
      <c r="AI35" s="22">
        <f t="shared" ref="AI35:AJ35" si="5">AI34*3.64</f>
        <v>34275.332</v>
      </c>
      <c r="AJ35" s="22">
        <f t="shared" si="5"/>
        <v>10676.848</v>
      </c>
      <c r="AK35" s="22">
        <f>AK34*2.58</f>
        <v>30257.724</v>
      </c>
      <c r="AL35" s="22">
        <f>AL34*8.4</f>
        <v>17900.4</v>
      </c>
      <c r="AM35" s="22">
        <f t="shared" ref="AM35:AN35" si="6">AM34*11.1</f>
        <v>148634.55</v>
      </c>
      <c r="AN35" s="22">
        <f t="shared" si="6"/>
        <v>148079.55</v>
      </c>
      <c r="AO35" s="22">
        <f>AO34*36.34</f>
        <v>75238.336</v>
      </c>
      <c r="AP35" s="22">
        <f>AP34*5.86</f>
        <v>96486.658</v>
      </c>
    </row>
    <row r="36">
      <c r="F36" s="27"/>
      <c r="H36" s="1"/>
      <c r="I36" s="28"/>
      <c r="J36" s="1"/>
      <c r="K36" s="1"/>
      <c r="M36" s="27"/>
      <c r="N36" s="27"/>
      <c r="O36" s="4"/>
    </row>
    <row r="37">
      <c r="F37" s="27"/>
      <c r="H37" s="1"/>
      <c r="I37" s="28"/>
      <c r="J37" s="1"/>
      <c r="K37" s="1"/>
      <c r="M37" s="27"/>
      <c r="N37" s="27"/>
      <c r="O37" s="4"/>
    </row>
    <row r="38">
      <c r="F38" s="27"/>
      <c r="H38" s="1"/>
      <c r="I38" s="28"/>
      <c r="J38" s="1"/>
      <c r="K38" s="1"/>
      <c r="M38" s="27"/>
      <c r="N38" s="27"/>
      <c r="O38" s="4"/>
    </row>
    <row r="39">
      <c r="F39" s="27"/>
      <c r="H39" s="1"/>
      <c r="I39" s="28"/>
      <c r="J39" s="1"/>
      <c r="K39" s="1"/>
      <c r="M39" s="27"/>
      <c r="N39" s="27"/>
      <c r="O39" s="4"/>
    </row>
    <row r="40">
      <c r="F40" s="27"/>
      <c r="H40" s="1"/>
      <c r="I40" s="28"/>
      <c r="J40" s="1"/>
      <c r="K40" s="1"/>
      <c r="M40" s="27"/>
      <c r="N40" s="27"/>
      <c r="O40" s="4"/>
    </row>
    <row r="41">
      <c r="F41" s="27"/>
      <c r="H41" s="1"/>
      <c r="I41" s="28"/>
      <c r="J41" s="1"/>
      <c r="K41" s="1"/>
      <c r="M41" s="27"/>
      <c r="N41" s="27"/>
      <c r="O41" s="4"/>
    </row>
    <row r="42">
      <c r="F42" s="27"/>
      <c r="H42" s="1"/>
      <c r="I42" s="28"/>
      <c r="J42" s="1"/>
      <c r="K42" s="1"/>
      <c r="M42" s="27"/>
      <c r="N42" s="27"/>
      <c r="O42" s="4"/>
    </row>
    <row r="43">
      <c r="F43" s="27"/>
      <c r="H43" s="1"/>
      <c r="I43" s="28"/>
      <c r="J43" s="1"/>
      <c r="K43" s="1"/>
      <c r="M43" s="27"/>
      <c r="N43" s="27"/>
      <c r="O43" s="4"/>
    </row>
    <row r="44">
      <c r="F44" s="27"/>
      <c r="H44" s="1"/>
      <c r="I44" s="28"/>
      <c r="J44" s="1"/>
      <c r="K44" s="1"/>
      <c r="M44" s="27"/>
      <c r="N44" s="27"/>
      <c r="O44" s="4"/>
    </row>
    <row r="45">
      <c r="F45" s="27"/>
      <c r="H45" s="1"/>
      <c r="I45" s="28"/>
      <c r="J45" s="1"/>
      <c r="K45" s="1"/>
      <c r="M45" s="27"/>
      <c r="N45" s="27"/>
      <c r="O45" s="4"/>
    </row>
    <row r="46">
      <c r="F46" s="27"/>
      <c r="H46" s="1"/>
      <c r="I46" s="28"/>
      <c r="J46" s="1"/>
      <c r="K46" s="1"/>
      <c r="M46" s="27"/>
      <c r="N46" s="27"/>
      <c r="O46" s="4"/>
    </row>
    <row r="47">
      <c r="F47" s="27"/>
      <c r="H47" s="1"/>
      <c r="I47" s="28"/>
      <c r="J47" s="1"/>
      <c r="K47" s="1"/>
      <c r="M47" s="27"/>
      <c r="N47" s="27"/>
      <c r="O47" s="4"/>
    </row>
    <row r="48">
      <c r="F48" s="27"/>
      <c r="H48" s="1"/>
      <c r="I48" s="28"/>
      <c r="J48" s="1"/>
      <c r="K48" s="1"/>
      <c r="M48" s="27"/>
      <c r="N48" s="27"/>
      <c r="O48" s="4"/>
    </row>
    <row r="49">
      <c r="F49" s="27"/>
      <c r="H49" s="1"/>
      <c r="I49" s="28"/>
      <c r="J49" s="1"/>
      <c r="K49" s="1"/>
      <c r="M49" s="27"/>
      <c r="N49" s="27"/>
      <c r="O49" s="4"/>
    </row>
    <row r="50">
      <c r="F50" s="27"/>
      <c r="H50" s="1"/>
      <c r="I50" s="28"/>
      <c r="J50" s="1"/>
      <c r="K50" s="1"/>
      <c r="M50" s="27"/>
      <c r="N50" s="27"/>
      <c r="O50" s="4"/>
    </row>
    <row r="51">
      <c r="F51" s="27"/>
      <c r="H51" s="1"/>
      <c r="I51" s="28"/>
      <c r="J51" s="1"/>
      <c r="K51" s="1"/>
      <c r="M51" s="27"/>
      <c r="N51" s="27"/>
      <c r="O51" s="4"/>
    </row>
    <row r="52">
      <c r="F52" s="27"/>
      <c r="H52" s="1"/>
      <c r="I52" s="28"/>
      <c r="J52" s="1"/>
      <c r="K52" s="1"/>
      <c r="M52" s="27"/>
      <c r="N52" s="27"/>
      <c r="O52" s="4"/>
    </row>
    <row r="53">
      <c r="F53" s="27"/>
      <c r="H53" s="1"/>
      <c r="I53" s="28"/>
      <c r="J53" s="1"/>
      <c r="K53" s="1"/>
      <c r="M53" s="27"/>
      <c r="N53" s="27"/>
      <c r="O53" s="4"/>
    </row>
    <row r="54">
      <c r="F54" s="27"/>
      <c r="H54" s="1"/>
      <c r="I54" s="28"/>
      <c r="J54" s="1"/>
      <c r="K54" s="1"/>
      <c r="M54" s="27"/>
      <c r="N54" s="27"/>
      <c r="O54" s="4"/>
    </row>
    <row r="55">
      <c r="F55" s="27"/>
      <c r="H55" s="1"/>
      <c r="I55" s="28"/>
      <c r="J55" s="1"/>
      <c r="K55" s="1"/>
      <c r="M55" s="27"/>
      <c r="N55" s="27"/>
      <c r="O55" s="4"/>
    </row>
    <row r="56">
      <c r="F56" s="27"/>
      <c r="H56" s="1"/>
      <c r="I56" s="28"/>
      <c r="J56" s="1"/>
      <c r="K56" s="1"/>
      <c r="M56" s="27"/>
      <c r="N56" s="27"/>
      <c r="O56" s="4"/>
    </row>
    <row r="57">
      <c r="F57" s="27"/>
      <c r="H57" s="1"/>
      <c r="I57" s="28"/>
      <c r="J57" s="1"/>
      <c r="K57" s="1"/>
      <c r="M57" s="27"/>
      <c r="N57" s="27"/>
      <c r="O57" s="4"/>
    </row>
    <row r="58">
      <c r="F58" s="27"/>
      <c r="H58" s="1"/>
      <c r="I58" s="28"/>
      <c r="J58" s="1"/>
      <c r="K58" s="1"/>
      <c r="M58" s="27"/>
      <c r="N58" s="27"/>
      <c r="O58" s="4"/>
    </row>
    <row r="59">
      <c r="F59" s="27"/>
      <c r="H59" s="1"/>
      <c r="I59" s="28"/>
      <c r="J59" s="1"/>
      <c r="K59" s="1"/>
      <c r="M59" s="27"/>
      <c r="N59" s="27"/>
      <c r="O59" s="4"/>
    </row>
    <row r="60">
      <c r="F60" s="27"/>
      <c r="H60" s="1"/>
      <c r="I60" s="28"/>
      <c r="J60" s="1"/>
      <c r="K60" s="1"/>
      <c r="M60" s="27"/>
      <c r="N60" s="27"/>
      <c r="O60" s="4"/>
    </row>
    <row r="61">
      <c r="F61" s="27"/>
      <c r="H61" s="1"/>
      <c r="I61" s="28"/>
      <c r="J61" s="1"/>
      <c r="K61" s="1"/>
      <c r="M61" s="27"/>
      <c r="N61" s="27"/>
      <c r="O61" s="4"/>
    </row>
    <row r="62">
      <c r="F62" s="27"/>
      <c r="H62" s="1"/>
      <c r="I62" s="28"/>
      <c r="J62" s="1"/>
      <c r="K62" s="1"/>
      <c r="M62" s="27"/>
      <c r="N62" s="27"/>
      <c r="O62" s="4"/>
    </row>
    <row r="63">
      <c r="F63" s="27"/>
      <c r="H63" s="1"/>
      <c r="I63" s="28"/>
      <c r="J63" s="1"/>
      <c r="K63" s="1"/>
      <c r="M63" s="27"/>
      <c r="N63" s="27"/>
      <c r="O63" s="4"/>
    </row>
    <row r="64">
      <c r="F64" s="27"/>
      <c r="H64" s="1"/>
      <c r="I64" s="28"/>
      <c r="J64" s="1"/>
      <c r="K64" s="1"/>
      <c r="M64" s="27"/>
      <c r="N64" s="27"/>
      <c r="O64" s="4"/>
    </row>
    <row r="65">
      <c r="F65" s="27"/>
      <c r="H65" s="1"/>
      <c r="I65" s="28"/>
      <c r="J65" s="1"/>
      <c r="K65" s="1"/>
      <c r="M65" s="27"/>
      <c r="N65" s="27"/>
      <c r="O65" s="4"/>
    </row>
    <row r="66">
      <c r="F66" s="27"/>
      <c r="H66" s="1"/>
      <c r="I66" s="28"/>
      <c r="J66" s="1"/>
      <c r="K66" s="1"/>
      <c r="M66" s="27"/>
      <c r="N66" s="27"/>
      <c r="O66" s="4"/>
    </row>
    <row r="67">
      <c r="F67" s="27"/>
      <c r="H67" s="1"/>
      <c r="I67" s="28"/>
      <c r="J67" s="1"/>
      <c r="K67" s="1"/>
      <c r="M67" s="27"/>
      <c r="N67" s="27"/>
      <c r="O67" s="4"/>
    </row>
    <row r="68">
      <c r="F68" s="27"/>
      <c r="H68" s="1"/>
      <c r="I68" s="28"/>
      <c r="J68" s="1"/>
      <c r="K68" s="1"/>
      <c r="M68" s="27"/>
      <c r="N68" s="27"/>
      <c r="O68" s="4"/>
    </row>
    <row r="69">
      <c r="F69" s="27"/>
      <c r="H69" s="1"/>
      <c r="I69" s="28"/>
      <c r="J69" s="1"/>
      <c r="K69" s="1"/>
      <c r="M69" s="27"/>
      <c r="N69" s="27"/>
      <c r="O69" s="4"/>
    </row>
    <row r="70">
      <c r="F70" s="27"/>
      <c r="H70" s="1"/>
      <c r="I70" s="28"/>
      <c r="J70" s="1"/>
      <c r="K70" s="1"/>
      <c r="M70" s="27"/>
      <c r="N70" s="27"/>
      <c r="O70" s="4"/>
    </row>
    <row r="71">
      <c r="F71" s="27"/>
      <c r="H71" s="1"/>
      <c r="I71" s="28"/>
      <c r="J71" s="1"/>
      <c r="K71" s="1"/>
      <c r="M71" s="27"/>
      <c r="N71" s="27"/>
      <c r="O71" s="4"/>
    </row>
    <row r="72">
      <c r="F72" s="27"/>
      <c r="H72" s="1"/>
      <c r="I72" s="28"/>
      <c r="J72" s="1"/>
      <c r="K72" s="1"/>
      <c r="M72" s="27"/>
      <c r="N72" s="27"/>
      <c r="O72" s="4"/>
    </row>
    <row r="73">
      <c r="F73" s="27"/>
      <c r="H73" s="1"/>
      <c r="I73" s="28"/>
      <c r="J73" s="1"/>
      <c r="K73" s="1"/>
      <c r="M73" s="27"/>
      <c r="N73" s="27"/>
      <c r="O73" s="4"/>
    </row>
    <row r="74">
      <c r="F74" s="27"/>
      <c r="H74" s="1"/>
      <c r="I74" s="28"/>
      <c r="J74" s="1"/>
      <c r="K74" s="1"/>
      <c r="M74" s="27"/>
      <c r="N74" s="27"/>
      <c r="O74" s="4"/>
    </row>
    <row r="75">
      <c r="F75" s="27"/>
      <c r="H75" s="1"/>
      <c r="I75" s="28"/>
      <c r="J75" s="1"/>
      <c r="K75" s="1"/>
      <c r="M75" s="27"/>
      <c r="N75" s="27"/>
      <c r="O75" s="4"/>
    </row>
    <row r="76">
      <c r="F76" s="27"/>
      <c r="H76" s="1"/>
      <c r="I76" s="28"/>
      <c r="J76" s="1"/>
      <c r="K76" s="1"/>
      <c r="M76" s="27"/>
      <c r="N76" s="27"/>
      <c r="O76" s="4"/>
    </row>
    <row r="77">
      <c r="F77" s="27"/>
      <c r="H77" s="1"/>
      <c r="I77" s="28"/>
      <c r="J77" s="1"/>
      <c r="K77" s="1"/>
      <c r="M77" s="27"/>
      <c r="N77" s="27"/>
      <c r="O77" s="4"/>
    </row>
    <row r="78">
      <c r="F78" s="27"/>
      <c r="H78" s="1"/>
      <c r="I78" s="28"/>
      <c r="J78" s="1"/>
      <c r="K78" s="1"/>
      <c r="M78" s="27"/>
      <c r="N78" s="27"/>
      <c r="O78" s="4"/>
    </row>
    <row r="79">
      <c r="F79" s="27"/>
      <c r="H79" s="1"/>
      <c r="I79" s="28"/>
      <c r="J79" s="1"/>
      <c r="K79" s="1"/>
      <c r="M79" s="27"/>
      <c r="N79" s="27"/>
      <c r="O79" s="4"/>
    </row>
    <row r="80">
      <c r="F80" s="27"/>
      <c r="H80" s="1"/>
      <c r="I80" s="28"/>
      <c r="J80" s="1"/>
      <c r="K80" s="1"/>
      <c r="M80" s="27"/>
      <c r="N80" s="27"/>
      <c r="O80" s="4"/>
    </row>
    <row r="81">
      <c r="F81" s="27"/>
      <c r="H81" s="1"/>
      <c r="I81" s="28"/>
      <c r="J81" s="1"/>
      <c r="K81" s="1"/>
      <c r="M81" s="27"/>
      <c r="N81" s="27"/>
      <c r="O81" s="4"/>
    </row>
    <row r="82">
      <c r="F82" s="27"/>
      <c r="H82" s="1"/>
      <c r="I82" s="28"/>
      <c r="J82" s="1"/>
      <c r="K82" s="1"/>
      <c r="M82" s="27"/>
      <c r="N82" s="27"/>
      <c r="O82" s="4"/>
    </row>
    <row r="83">
      <c r="F83" s="27"/>
      <c r="H83" s="1"/>
      <c r="I83" s="28"/>
      <c r="J83" s="1"/>
      <c r="K83" s="1"/>
      <c r="M83" s="27"/>
      <c r="N83" s="27"/>
      <c r="O83" s="4"/>
    </row>
    <row r="84">
      <c r="F84" s="27"/>
      <c r="H84" s="1"/>
      <c r="I84" s="28"/>
      <c r="J84" s="1"/>
      <c r="K84" s="1"/>
      <c r="M84" s="27"/>
      <c r="N84" s="27"/>
      <c r="O84" s="4"/>
    </row>
    <row r="85">
      <c r="F85" s="27"/>
      <c r="H85" s="1"/>
      <c r="I85" s="28"/>
      <c r="J85" s="1"/>
      <c r="K85" s="1"/>
      <c r="M85" s="27"/>
      <c r="N85" s="27"/>
      <c r="O85" s="4"/>
    </row>
    <row r="86">
      <c r="F86" s="27"/>
      <c r="H86" s="1"/>
      <c r="I86" s="28"/>
      <c r="J86" s="1"/>
      <c r="K86" s="1"/>
      <c r="M86" s="27"/>
      <c r="N86" s="27"/>
      <c r="O86" s="4"/>
    </row>
    <row r="87">
      <c r="F87" s="27"/>
      <c r="H87" s="1"/>
      <c r="I87" s="28"/>
      <c r="J87" s="1"/>
      <c r="K87" s="1"/>
      <c r="M87" s="27"/>
      <c r="N87" s="27"/>
      <c r="O87" s="4"/>
    </row>
    <row r="88">
      <c r="F88" s="27"/>
      <c r="H88" s="1"/>
      <c r="I88" s="28"/>
      <c r="J88" s="1"/>
      <c r="K88" s="1"/>
      <c r="M88" s="27"/>
      <c r="N88" s="27"/>
      <c r="O88" s="4"/>
    </row>
    <row r="89">
      <c r="F89" s="27"/>
      <c r="H89" s="1"/>
      <c r="I89" s="28"/>
      <c r="J89" s="1"/>
      <c r="K89" s="1"/>
      <c r="M89" s="27"/>
      <c r="N89" s="27"/>
      <c r="O89" s="4"/>
    </row>
    <row r="90">
      <c r="F90" s="27"/>
      <c r="H90" s="1"/>
      <c r="I90" s="28"/>
      <c r="J90" s="1"/>
      <c r="K90" s="1"/>
      <c r="M90" s="27"/>
      <c r="N90" s="27"/>
      <c r="O90" s="4"/>
    </row>
    <row r="91">
      <c r="F91" s="27"/>
      <c r="H91" s="1"/>
      <c r="I91" s="28"/>
      <c r="J91" s="1"/>
      <c r="K91" s="1"/>
      <c r="M91" s="27"/>
      <c r="N91" s="27"/>
      <c r="O91" s="4"/>
    </row>
    <row r="92">
      <c r="F92" s="27"/>
      <c r="H92" s="1"/>
      <c r="I92" s="28"/>
      <c r="J92" s="1"/>
      <c r="K92" s="1"/>
      <c r="M92" s="27"/>
      <c r="N92" s="27"/>
      <c r="O92" s="4"/>
    </row>
    <row r="93">
      <c r="F93" s="27"/>
      <c r="H93" s="1"/>
      <c r="I93" s="28"/>
      <c r="J93" s="1"/>
      <c r="K93" s="1"/>
      <c r="M93" s="27"/>
      <c r="N93" s="27"/>
      <c r="O93" s="4"/>
    </row>
    <row r="94">
      <c r="F94" s="27"/>
      <c r="H94" s="1"/>
      <c r="I94" s="28"/>
      <c r="J94" s="1"/>
      <c r="K94" s="1"/>
      <c r="M94" s="27"/>
      <c r="N94" s="27"/>
      <c r="O94" s="4"/>
    </row>
    <row r="95">
      <c r="F95" s="27"/>
      <c r="H95" s="1"/>
      <c r="I95" s="28"/>
      <c r="J95" s="1"/>
      <c r="K95" s="1"/>
      <c r="M95" s="27"/>
      <c r="N95" s="27"/>
      <c r="O95" s="4"/>
    </row>
    <row r="96">
      <c r="F96" s="27"/>
      <c r="H96" s="1"/>
      <c r="I96" s="28"/>
      <c r="J96" s="1"/>
      <c r="K96" s="1"/>
      <c r="M96" s="27"/>
      <c r="N96" s="27"/>
      <c r="O96" s="4"/>
    </row>
    <row r="97">
      <c r="F97" s="27"/>
      <c r="H97" s="1"/>
      <c r="I97" s="28"/>
      <c r="J97" s="1"/>
      <c r="K97" s="1"/>
      <c r="M97" s="27"/>
      <c r="N97" s="27"/>
      <c r="O97" s="4"/>
    </row>
    <row r="98">
      <c r="F98" s="27"/>
      <c r="H98" s="1"/>
      <c r="I98" s="28"/>
      <c r="J98" s="1"/>
      <c r="K98" s="1"/>
      <c r="M98" s="27"/>
      <c r="N98" s="27"/>
      <c r="O98" s="4"/>
    </row>
    <row r="99">
      <c r="F99" s="27"/>
      <c r="H99" s="1"/>
      <c r="I99" s="28"/>
      <c r="J99" s="1"/>
      <c r="K99" s="1"/>
      <c r="M99" s="27"/>
      <c r="N99" s="27"/>
      <c r="O99" s="4"/>
    </row>
    <row r="100">
      <c r="F100" s="27"/>
      <c r="H100" s="1"/>
      <c r="I100" s="28"/>
      <c r="J100" s="1"/>
      <c r="K100" s="1"/>
      <c r="M100" s="27"/>
      <c r="N100" s="27"/>
      <c r="O100" s="4"/>
    </row>
    <row r="101">
      <c r="F101" s="27"/>
      <c r="H101" s="1"/>
      <c r="I101" s="28"/>
      <c r="J101" s="1"/>
      <c r="K101" s="1"/>
      <c r="M101" s="27"/>
      <c r="N101" s="27"/>
      <c r="O101" s="4"/>
    </row>
    <row r="102">
      <c r="F102" s="27"/>
      <c r="H102" s="1"/>
      <c r="I102" s="28"/>
      <c r="J102" s="1"/>
      <c r="K102" s="1"/>
      <c r="M102" s="27"/>
      <c r="N102" s="27"/>
      <c r="O102" s="4"/>
    </row>
    <row r="103">
      <c r="F103" s="27"/>
      <c r="H103" s="1"/>
      <c r="I103" s="28"/>
      <c r="J103" s="1"/>
      <c r="K103" s="1"/>
      <c r="M103" s="27"/>
      <c r="N103" s="27"/>
      <c r="O103" s="4"/>
    </row>
    <row r="104">
      <c r="F104" s="27"/>
      <c r="H104" s="1"/>
      <c r="I104" s="28"/>
      <c r="J104" s="1"/>
      <c r="K104" s="1"/>
      <c r="M104" s="27"/>
      <c r="N104" s="27"/>
      <c r="O104" s="4"/>
    </row>
    <row r="105">
      <c r="F105" s="27"/>
      <c r="H105" s="1"/>
      <c r="I105" s="28"/>
      <c r="J105" s="1"/>
      <c r="K105" s="1"/>
      <c r="M105" s="27"/>
      <c r="N105" s="27"/>
      <c r="O105" s="4"/>
    </row>
    <row r="106">
      <c r="F106" s="27"/>
      <c r="H106" s="1"/>
      <c r="I106" s="28"/>
      <c r="J106" s="1"/>
      <c r="K106" s="1"/>
      <c r="M106" s="27"/>
      <c r="N106" s="27"/>
      <c r="O106" s="4"/>
    </row>
    <row r="107">
      <c r="F107" s="27"/>
      <c r="H107" s="1"/>
      <c r="I107" s="28"/>
      <c r="J107" s="1"/>
      <c r="K107" s="1"/>
      <c r="M107" s="27"/>
      <c r="N107" s="27"/>
      <c r="O107" s="4"/>
    </row>
    <row r="108">
      <c r="F108" s="27"/>
      <c r="H108" s="1"/>
      <c r="I108" s="28"/>
      <c r="J108" s="1"/>
      <c r="K108" s="1"/>
      <c r="M108" s="27"/>
      <c r="N108" s="27"/>
      <c r="O108" s="4"/>
    </row>
    <row r="109">
      <c r="F109" s="27"/>
      <c r="H109" s="1"/>
      <c r="I109" s="28"/>
      <c r="J109" s="1"/>
      <c r="K109" s="1"/>
      <c r="M109" s="27"/>
      <c r="N109" s="27"/>
      <c r="O109" s="4"/>
    </row>
    <row r="110">
      <c r="F110" s="27"/>
      <c r="H110" s="1"/>
      <c r="I110" s="28"/>
      <c r="J110" s="1"/>
      <c r="K110" s="1"/>
      <c r="M110" s="27"/>
      <c r="N110" s="27"/>
      <c r="O110" s="4"/>
    </row>
    <row r="111">
      <c r="F111" s="27"/>
      <c r="H111" s="1"/>
      <c r="I111" s="28"/>
      <c r="J111" s="1"/>
      <c r="K111" s="1"/>
      <c r="M111" s="27"/>
      <c r="N111" s="27"/>
      <c r="O111" s="4"/>
    </row>
    <row r="112">
      <c r="F112" s="27"/>
      <c r="H112" s="1"/>
      <c r="I112" s="28"/>
      <c r="J112" s="1"/>
      <c r="K112" s="1"/>
      <c r="M112" s="27"/>
      <c r="N112" s="27"/>
      <c r="O112" s="4"/>
    </row>
    <row r="113">
      <c r="F113" s="27"/>
      <c r="H113" s="1"/>
      <c r="I113" s="28"/>
      <c r="J113" s="1"/>
      <c r="K113" s="1"/>
      <c r="M113" s="27"/>
      <c r="N113" s="27"/>
      <c r="O113" s="4"/>
    </row>
    <row r="114">
      <c r="F114" s="27"/>
      <c r="H114" s="1"/>
      <c r="I114" s="28"/>
      <c r="J114" s="1"/>
      <c r="K114" s="1"/>
      <c r="M114" s="27"/>
      <c r="N114" s="27"/>
      <c r="O114" s="4"/>
    </row>
    <row r="115">
      <c r="F115" s="27"/>
      <c r="H115" s="1"/>
      <c r="I115" s="28"/>
      <c r="J115" s="1"/>
      <c r="K115" s="1"/>
      <c r="M115" s="27"/>
      <c r="N115" s="27"/>
      <c r="O115" s="4"/>
    </row>
    <row r="116">
      <c r="F116" s="27"/>
      <c r="H116" s="1"/>
      <c r="I116" s="28"/>
      <c r="J116" s="1"/>
      <c r="K116" s="1"/>
      <c r="M116" s="27"/>
      <c r="N116" s="27"/>
      <c r="O116" s="4"/>
    </row>
    <row r="117">
      <c r="F117" s="27"/>
      <c r="H117" s="1"/>
      <c r="I117" s="28"/>
      <c r="J117" s="1"/>
      <c r="K117" s="1"/>
      <c r="M117" s="27"/>
      <c r="N117" s="27"/>
      <c r="O117" s="4"/>
    </row>
    <row r="118">
      <c r="F118" s="27"/>
      <c r="H118" s="1"/>
      <c r="I118" s="28"/>
      <c r="J118" s="1"/>
      <c r="K118" s="1"/>
      <c r="M118" s="27"/>
      <c r="N118" s="27"/>
      <c r="O118" s="4"/>
    </row>
    <row r="119">
      <c r="F119" s="27"/>
      <c r="H119" s="1"/>
      <c r="I119" s="28"/>
      <c r="J119" s="1"/>
      <c r="K119" s="1"/>
      <c r="M119" s="27"/>
      <c r="N119" s="27"/>
      <c r="O119" s="4"/>
    </row>
    <row r="120">
      <c r="F120" s="27"/>
      <c r="H120" s="1"/>
      <c r="I120" s="28"/>
      <c r="J120" s="1"/>
      <c r="K120" s="1"/>
      <c r="M120" s="27"/>
      <c r="N120" s="27"/>
      <c r="O120" s="4"/>
    </row>
    <row r="121">
      <c r="F121" s="27"/>
      <c r="H121" s="1"/>
      <c r="I121" s="28"/>
      <c r="J121" s="1"/>
      <c r="K121" s="1"/>
      <c r="M121" s="27"/>
      <c r="N121" s="27"/>
      <c r="O121" s="4"/>
    </row>
    <row r="122">
      <c r="F122" s="27"/>
      <c r="H122" s="1"/>
      <c r="I122" s="28"/>
      <c r="J122" s="1"/>
      <c r="K122" s="1"/>
      <c r="M122" s="27"/>
      <c r="N122" s="27"/>
      <c r="O122" s="4"/>
    </row>
    <row r="123">
      <c r="F123" s="27"/>
      <c r="H123" s="1"/>
      <c r="I123" s="28"/>
      <c r="J123" s="1"/>
      <c r="K123" s="1"/>
      <c r="M123" s="27"/>
      <c r="N123" s="27"/>
      <c r="O123" s="4"/>
    </row>
    <row r="124">
      <c r="F124" s="27"/>
      <c r="H124" s="1"/>
      <c r="I124" s="28"/>
      <c r="J124" s="1"/>
      <c r="K124" s="1"/>
      <c r="M124" s="27"/>
      <c r="N124" s="27"/>
      <c r="O124" s="4"/>
    </row>
    <row r="125">
      <c r="F125" s="27"/>
      <c r="H125" s="1"/>
      <c r="I125" s="28"/>
      <c r="J125" s="1"/>
      <c r="K125" s="1"/>
      <c r="M125" s="27"/>
      <c r="N125" s="27"/>
      <c r="O125" s="4"/>
    </row>
    <row r="126">
      <c r="F126" s="27"/>
      <c r="H126" s="1"/>
      <c r="I126" s="28"/>
      <c r="J126" s="1"/>
      <c r="K126" s="1"/>
      <c r="M126" s="27"/>
      <c r="N126" s="27"/>
      <c r="O126" s="4"/>
    </row>
    <row r="127">
      <c r="F127" s="27"/>
      <c r="H127" s="1"/>
      <c r="I127" s="28"/>
      <c r="J127" s="1"/>
      <c r="K127" s="1"/>
      <c r="M127" s="27"/>
      <c r="N127" s="27"/>
      <c r="O127" s="4"/>
    </row>
    <row r="128">
      <c r="F128" s="27"/>
      <c r="H128" s="1"/>
      <c r="I128" s="28"/>
      <c r="J128" s="1"/>
      <c r="K128" s="1"/>
      <c r="M128" s="27"/>
      <c r="N128" s="27"/>
      <c r="O128" s="4"/>
    </row>
    <row r="129">
      <c r="F129" s="27"/>
      <c r="H129" s="1"/>
      <c r="I129" s="28"/>
      <c r="J129" s="1"/>
      <c r="K129" s="1"/>
      <c r="M129" s="27"/>
      <c r="N129" s="27"/>
      <c r="O129" s="4"/>
    </row>
    <row r="130">
      <c r="F130" s="27"/>
      <c r="H130" s="1"/>
      <c r="I130" s="28"/>
      <c r="J130" s="1"/>
      <c r="K130" s="1"/>
      <c r="M130" s="27"/>
      <c r="N130" s="27"/>
      <c r="O130" s="4"/>
    </row>
    <row r="131">
      <c r="F131" s="27"/>
      <c r="H131" s="1"/>
      <c r="I131" s="28"/>
      <c r="J131" s="1"/>
      <c r="K131" s="1"/>
      <c r="M131" s="27"/>
      <c r="N131" s="27"/>
      <c r="O131" s="4"/>
    </row>
    <row r="132">
      <c r="F132" s="27"/>
      <c r="H132" s="1"/>
      <c r="I132" s="28"/>
      <c r="J132" s="1"/>
      <c r="K132" s="1"/>
      <c r="M132" s="27"/>
      <c r="N132" s="27"/>
      <c r="O132" s="4"/>
    </row>
    <row r="133">
      <c r="F133" s="27"/>
      <c r="H133" s="1"/>
      <c r="I133" s="28"/>
      <c r="J133" s="1"/>
      <c r="K133" s="1"/>
      <c r="M133" s="27"/>
      <c r="N133" s="27"/>
      <c r="O133" s="4"/>
    </row>
  </sheetData>
  <customSheetViews>
    <customSheetView guid="{244E73EB-2D2D-46E8-93C7-B001C82F1743}" filter="1" showAutoFilter="1">
      <autoFilter ref="$A$1:$AP$133">
        <sortState ref="A1:AP133">
          <sortCondition ref="H1:H133"/>
        </sortState>
      </autoFilter>
    </customSheetView>
  </customSheetViews>
  <printOptions gridLines="1" horizontalCentered="1"/>
  <pageMargins bottom="0.75" footer="0.0" header="0.0" left="0.25" right="0.25" top="0.75"/>
  <pageSetup paperSize="9" scale="75" orientation="landscape" pageOrder="overThenDown"/>
  <drawing r:id="rId2"/>
  <legacyDrawing r:id="rId3"/>
</worksheet>
</file>