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ao formulário 1" sheetId="1" r:id="rId4"/>
  </sheets>
  <definedNames>
    <definedName hidden="1" localSheetId="0" name="Z_AF199ACE_369F_4CC9_9F63_49B6E81DF312_.wvu.FilterData">'Respostas ao formulário 1'!$A$1:$AP$25</definedName>
  </definedNames>
  <calcPr/>
  <customWorkbookViews>
    <customWorkbookView activeSheetId="0" maximized="1" windowHeight="0" windowWidth="0" guid="{AF199ACE-369F-4CC9-9F63-49B6E81DF312}" name="Filtro 1"/>
  </customWorkbookViews>
</workbook>
</file>

<file path=xl/sharedStrings.xml><?xml version="1.0" encoding="utf-8"?>
<sst xmlns="http://schemas.openxmlformats.org/spreadsheetml/2006/main" count="321" uniqueCount="261">
  <si>
    <t>Carimbo de data/hora</t>
  </si>
  <si>
    <t>MUNICÍPIO</t>
  </si>
  <si>
    <t>Endereço de e-mail</t>
  </si>
  <si>
    <t>CPF</t>
  </si>
  <si>
    <t>Endereço de e-mail*</t>
  </si>
  <si>
    <t>NOME DA PESSOA QUE ESTÁ INSERINDO AS INFORMAÇÕES</t>
  </si>
  <si>
    <t>CÓDIGO DO MEC (INEP)</t>
  </si>
  <si>
    <t>NOME DA ESCOLA</t>
  </si>
  <si>
    <t>CNPJ</t>
  </si>
  <si>
    <t>GESTOR (A) ESCOLAR</t>
  </si>
  <si>
    <t>ENDEREÇO</t>
  </si>
  <si>
    <t>BAIRRO</t>
  </si>
  <si>
    <t>CEP</t>
  </si>
  <si>
    <t>TELEFONE PARA CONTATO</t>
  </si>
  <si>
    <t>E-MAIL DA ESCOLA</t>
  </si>
  <si>
    <t>ACEROLA (KG) R$ 5,00</t>
  </si>
  <si>
    <t>ALFACE LISA (KG) R$ 7,17</t>
  </si>
  <si>
    <t>BANANA PRATA OU PACOVAN (KG) R$ 4,50</t>
  </si>
  <si>
    <t>BATATA DOCE (KG) R$ 4,00</t>
  </si>
  <si>
    <t>BETERRABA (KG) R$ 4,50</t>
  </si>
  <si>
    <t>LÍQUIDOS LÁCTEOS (L) R$ 5,00</t>
  </si>
  <si>
    <t>BOLO (KG) R$ 11,67</t>
  </si>
  <si>
    <t>CEBOLA BRANCA (KG) R$ 5,33</t>
  </si>
  <si>
    <t>CENOURA (KG) R$ 5,83</t>
  </si>
  <si>
    <t>COENTRO (KG) R$ 7,00</t>
  </si>
  <si>
    <t>FEIJÃO MACASSAR (KG) R$ 7,67</t>
  </si>
  <si>
    <t>GOIABA (KG) R$ 4,00</t>
  </si>
  <si>
    <t>JERIMUM LEITE (KG) R$ 3,27</t>
  </si>
  <si>
    <t>FRANGO CAIPIRA (KG) R$ 25,67</t>
  </si>
  <si>
    <t>FRANGO DE GRANJA (KG) R$ 21,00</t>
  </si>
  <si>
    <t>LEITE PASTEURIZADO (L) R$ 3,87</t>
  </si>
  <si>
    <t>LIMÃO TAHITI (KG) R$ 4,33</t>
  </si>
  <si>
    <t>MACAXEIRA (KG) R$ 4,00</t>
  </si>
  <si>
    <t>MAMÃO (KG) R$ 3,33</t>
  </si>
  <si>
    <t>OVO CAIPIRA (BDJ 30 OVOS) R$ 25,00</t>
  </si>
  <si>
    <t>OVO DE GRANJA (BDJ 30 OVO) R$ 19,33</t>
  </si>
  <si>
    <t>PIMENTÃO (KG) R$ 3,83</t>
  </si>
  <si>
    <t>POLPA DE ACEROLA (KG) R$ 8,83</t>
  </si>
  <si>
    <t>POLPA DE MANGA (KG) R$ 9,33</t>
  </si>
  <si>
    <t>POLPA DE GOIABA (KG) R$ 8,17</t>
  </si>
  <si>
    <t>QUEIJO COALHO (KG) R$ 29,63</t>
  </si>
  <si>
    <t>TOMATE (KG) R$ 4,00</t>
  </si>
  <si>
    <t>SAO SEBASTIÃO DO UMBUZEIRO</t>
  </si>
  <si>
    <t>emalaquaisbatista5@gmail.com</t>
  </si>
  <si>
    <t>ALVARO ROGERIO BATISTA</t>
  </si>
  <si>
    <t>5 - SÃO SEBASTIÃO DO UMBUZEIRO - EEEFM  Malaquias Batista  Feitosa</t>
  </si>
  <si>
    <t>01715601000103</t>
  </si>
  <si>
    <t>AV VICENTE PEDRO 296</t>
  </si>
  <si>
    <t>Centro</t>
  </si>
  <si>
    <t>08396892409</t>
  </si>
  <si>
    <t>emalaquiasbatista5@gmail.com</t>
  </si>
  <si>
    <t>Zabelê</t>
  </si>
  <si>
    <t>sebastiao.fsundefinedfilho@professor.pb.gov.br</t>
  </si>
  <si>
    <t>052.594.204-11</t>
  </si>
  <si>
    <t>eprofamariaceleste5@gmail.com</t>
  </si>
  <si>
    <t>Luis Antônio Barbosa</t>
  </si>
  <si>
    <t>5 - ZABELÊ - EEEFM Profª Mª Celeste do Nascimento</t>
  </si>
  <si>
    <t>01691025000141</t>
  </si>
  <si>
    <t xml:space="preserve">Sebastião de Sousa Feitosa Filho </t>
  </si>
  <si>
    <t>Rua João Mizael de Medeiros</t>
  </si>
  <si>
    <t>Santo André</t>
  </si>
  <si>
    <t>thalles.barros@professor.pb.gov.br</t>
  </si>
  <si>
    <t>Thalles Gutemberg Batista Barros</t>
  </si>
  <si>
    <t>5 - SANTO ANDRÉ - EEEFM  Dep Alvaro G de Queiroz</t>
  </si>
  <si>
    <t>01719220000132</t>
  </si>
  <si>
    <t>Rua Eulália Porto de Medeiros</t>
  </si>
  <si>
    <t>(83)98729-0302</t>
  </si>
  <si>
    <t>ealvarogaudencio5@gmail.com</t>
  </si>
  <si>
    <t>Serra Branca</t>
  </si>
  <si>
    <t>25048880@see.pb.gov.br</t>
  </si>
  <si>
    <t>759.254.514-49</t>
  </si>
  <si>
    <t>MARIA BETÂNIA CAVALCANTE DE BRITO</t>
  </si>
  <si>
    <t>5 - SERRA BRANCA - EEEFM  Sen. José Gaudêncio</t>
  </si>
  <si>
    <t>01742580/0001-55</t>
  </si>
  <si>
    <t>Rua Boaventura Cavalcante Neto, 79</t>
  </si>
  <si>
    <t>58580-000</t>
  </si>
  <si>
    <t>(83)99820-2020</t>
  </si>
  <si>
    <t>ejosegaudencio5@gmail.com</t>
  </si>
  <si>
    <t>Gurjão</t>
  </si>
  <si>
    <t>jose_queiroz872@escola.pb.gov.br</t>
  </si>
  <si>
    <t>872.474.614-20</t>
  </si>
  <si>
    <t>José Flávio Ramos de Queiroz</t>
  </si>
  <si>
    <t>5 - GURJÃO - EEEFM  Juarez Maracajá</t>
  </si>
  <si>
    <t>01.612.237/0001-96</t>
  </si>
  <si>
    <t>Rua Alfredo Teixeira de Freitas</t>
  </si>
  <si>
    <t>Pedregal</t>
  </si>
  <si>
    <t>58670-000</t>
  </si>
  <si>
    <t>83-99695-3656</t>
  </si>
  <si>
    <t>ejuarezmaracaja5@gmail.com</t>
  </si>
  <si>
    <t>Monteiro</t>
  </si>
  <si>
    <t>thais.fgnunes@professor.pb.gov.br</t>
  </si>
  <si>
    <t xml:space="preserve">Thaís Gomes Ferreira Nunes </t>
  </si>
  <si>
    <t>5 - MONTEIRO - EEEF João de Oliveira Chaves</t>
  </si>
  <si>
    <t>04439374000169</t>
  </si>
  <si>
    <t>Thaís Gomes Ferreira Nunes</t>
  </si>
  <si>
    <t>Rua Sizenando Rafael, 665</t>
  </si>
  <si>
    <t>Quinta da Boa Vista</t>
  </si>
  <si>
    <t>ejoaooliveira5@gmail.com</t>
  </si>
  <si>
    <t>Congo-PB</t>
  </si>
  <si>
    <t>maria.evany@professor.pb.gov.br</t>
  </si>
  <si>
    <t>375.176.194-20</t>
  </si>
  <si>
    <t>Maria Evany Farias de Carvalho</t>
  </si>
  <si>
    <t>5 - CONGO - EEEFM Manoel Alves Campos</t>
  </si>
  <si>
    <t>01.759.205/0001-18</t>
  </si>
  <si>
    <t>Rua Senador Rui Carneiro</t>
  </si>
  <si>
    <t>58.535-000</t>
  </si>
  <si>
    <t>(83) 9 99375557</t>
  </si>
  <si>
    <t>emanoelalvescampos5@gmail.com</t>
  </si>
  <si>
    <t>25045555@see.pb.gov.br</t>
  </si>
  <si>
    <t>emiguelsanta5@gmail.com</t>
  </si>
  <si>
    <t>Maria da Aparecida Gomes de Lima</t>
  </si>
  <si>
    <t>5 - MONTEIRO - EEEF  Miguel Santa Cruz</t>
  </si>
  <si>
    <t>01342917000137</t>
  </si>
  <si>
    <t xml:space="preserve">Rua Getúlio Vargas 61 - </t>
  </si>
  <si>
    <t>CAMALAÚ</t>
  </si>
  <si>
    <t>25044362@see.pb.gov.br</t>
  </si>
  <si>
    <t>062.926.114-85</t>
  </si>
  <si>
    <t>ROSILENE FEITOSA DA COSTA</t>
  </si>
  <si>
    <t>5 - CAMALAU - EEEFM   Pedro Bezerra  Filho</t>
  </si>
  <si>
    <t>01.673.431/0001-81</t>
  </si>
  <si>
    <t>RUA ANTONIO GALDINO CHAVES</t>
  </si>
  <si>
    <t>58.530-000</t>
  </si>
  <si>
    <t>(83)99676-3924</t>
  </si>
  <si>
    <t>epedrobezerra5@gmail.com</t>
  </si>
  <si>
    <t>25048775@see.pb.gov.br</t>
  </si>
  <si>
    <t>08740545407</t>
  </si>
  <si>
    <t>emariabalbina5@gmail.com</t>
  </si>
  <si>
    <t>Daniela Brito Ramos</t>
  </si>
  <si>
    <t>5 - SERRA BRANCA - EEEFM   Maria  Balbina  Pereira</t>
  </si>
  <si>
    <t>01.735.911/0001-20</t>
  </si>
  <si>
    <t>Av Maria Balbina Pereira</t>
  </si>
  <si>
    <t>OURO VELHO</t>
  </si>
  <si>
    <t>25046764@see.pb.gov.br</t>
  </si>
  <si>
    <t>JULIO CESAR BEZERRA DIAS</t>
  </si>
  <si>
    <t>5 - OURO VELHO - EEEFM N. Senhora das Graças</t>
  </si>
  <si>
    <t>01.708.242/0001-05</t>
  </si>
  <si>
    <t>TEREZA CRISTINA FERNANDES DE OLIVEIRA</t>
  </si>
  <si>
    <t>VILA MABEL DANTAS</t>
  </si>
  <si>
    <t xml:space="preserve">25046764@see.pb.gov.br </t>
  </si>
  <si>
    <t>São José dos Cordeiros</t>
  </si>
  <si>
    <t>valter.holanda010@escola.pb.gov.br</t>
  </si>
  <si>
    <t>392.241.394-34</t>
  </si>
  <si>
    <t>Valter Farias de Holanda</t>
  </si>
  <si>
    <t>5 - SÃO JOSÉ DOS CORDEIROS - EEEFM  Bartolomeu Maracajá</t>
  </si>
  <si>
    <t>091.869.579/0001-96</t>
  </si>
  <si>
    <t>Gestor</t>
  </si>
  <si>
    <t>Rua: Eulampia Souza e Silva</t>
  </si>
  <si>
    <t>58.570-000</t>
  </si>
  <si>
    <t>(83)99669-8037</t>
  </si>
  <si>
    <t>ecibartolomeumaracaja5@gmail.com</t>
  </si>
  <si>
    <t>Parari</t>
  </si>
  <si>
    <t>25047469@see.pb.gov.br</t>
  </si>
  <si>
    <t xml:space="preserve">25047469@see.pb.gov.br </t>
  </si>
  <si>
    <t>Maria Seleste de Amorim e Geovania Aires</t>
  </si>
  <si>
    <t>5 - PARARÍ - EEEFM  Jairo  Alves Caluete</t>
  </si>
  <si>
    <t>01.889.356/0001-90</t>
  </si>
  <si>
    <t>Maria Seleste de Amorim Holanda</t>
  </si>
  <si>
    <t>Rua Tertulino Aires de Queiroz</t>
  </si>
  <si>
    <t>83 9 9611-4366</t>
  </si>
  <si>
    <t>SÃO JOÃO DO CARIRI</t>
  </si>
  <si>
    <t>roberta.dias@professor.pb.gov.br</t>
  </si>
  <si>
    <t xml:space="preserve">ROBERTA ARAUJO BRANDÃO DIAS </t>
  </si>
  <si>
    <t>5 - SÃO JOÃO DO CARIRI - EEEFM Jornalista J L Ramos</t>
  </si>
  <si>
    <t>01692321/000167</t>
  </si>
  <si>
    <t>ROBERTA ARAUJO BRANDÃO DIAS</t>
  </si>
  <si>
    <t>ALTO DO CRUZEIRO</t>
  </si>
  <si>
    <t>58590-000</t>
  </si>
  <si>
    <t>Prata</t>
  </si>
  <si>
    <t>djailma.sa.064.mediotec21@escola.pb.gov.br</t>
  </si>
  <si>
    <t xml:space="preserve">571.970.674-72 </t>
  </si>
  <si>
    <t>efranciscodeassis5@gmail.com</t>
  </si>
  <si>
    <t>Djailma Oliveira Sá</t>
  </si>
  <si>
    <t>5 - PRATA - EEEIFM  Francisco. de Assis Gonzaga.</t>
  </si>
  <si>
    <t>01.715.909/0001-99</t>
  </si>
  <si>
    <t>Sandra Aparecida de Lima Ferreira Prata</t>
  </si>
  <si>
    <t>Avenida Ananiano Ramos Galvão, 196</t>
  </si>
  <si>
    <t>58550-000</t>
  </si>
  <si>
    <t>MONTEIRO</t>
  </si>
  <si>
    <t>25045377@see.pb.gov.br</t>
  </si>
  <si>
    <t>04573045457</t>
  </si>
  <si>
    <t>RAFAEL BARBOZA LEAL</t>
  </si>
  <si>
    <t>5 - MONTEIRO - EEEFM José Leite de Sousa</t>
  </si>
  <si>
    <t>01196092000190</t>
  </si>
  <si>
    <t>VERANEIDE PAZ DUARTE</t>
  </si>
  <si>
    <t>AV. OLIMPIO GOMES 208</t>
  </si>
  <si>
    <t>EJOSELEITE5@GMAIL.COM</t>
  </si>
  <si>
    <t>Amparo</t>
  </si>
  <si>
    <t>25049640@see.pb.gov.br</t>
  </si>
  <si>
    <t>Maria de Fátima Torres Guedes Sales</t>
  </si>
  <si>
    <t>5 - AMPARO - EEEFM de Amparo</t>
  </si>
  <si>
    <t>02420015000134</t>
  </si>
  <si>
    <t>Rua Vereador Cícero Soares</t>
  </si>
  <si>
    <t>eamparo5@gmail.com</t>
  </si>
  <si>
    <t>Coxixola</t>
  </si>
  <si>
    <t>25049372@see.pb.gov.br</t>
  </si>
  <si>
    <t>03356080431</t>
  </si>
  <si>
    <t xml:space="preserve">Eveline Rodrigues Gonçalves Amorim </t>
  </si>
  <si>
    <t>5 - COXIXOLA - EEEIFM  Manoel H Sobrinho</t>
  </si>
  <si>
    <t>01649491/0001-69</t>
  </si>
  <si>
    <t xml:space="preserve">Rua Projetada </t>
  </si>
  <si>
    <t>(83)9.9958-5070</t>
  </si>
  <si>
    <t xml:space="preserve">emanoelhonorato5@gmail.com </t>
  </si>
  <si>
    <t>Caraúbas</t>
  </si>
  <si>
    <t>25054490@see.pb.gov.br</t>
  </si>
  <si>
    <t>04935109408</t>
  </si>
  <si>
    <t>brancaolavoss@gmail.com</t>
  </si>
  <si>
    <t>Maria do Socorro da Silva Sousa</t>
  </si>
  <si>
    <t>5 - CARAÚBAS - EEEFM Cel. Serveliano  F.  Castro</t>
  </si>
  <si>
    <t>01787433/0001-00</t>
  </si>
  <si>
    <t>Rua Expedicionário Luís Tenório Leão</t>
  </si>
  <si>
    <t>(83)98731-5482</t>
  </si>
  <si>
    <t>eservelianofcastro5@gmail.com</t>
  </si>
  <si>
    <t>25130110@see.pb.gov.br</t>
  </si>
  <si>
    <t>048.808.744-93</t>
  </si>
  <si>
    <t>Jacqueline Reis da Silva</t>
  </si>
  <si>
    <t>5 - SERRA BRANCA - ECIT Serra Branca</t>
  </si>
  <si>
    <t>32.006.192/0001-30</t>
  </si>
  <si>
    <t>Maria José Brito Antnonino</t>
  </si>
  <si>
    <t>PB 200 acesso pela BR 412, Lagoinha</t>
  </si>
  <si>
    <t>Lagoinha</t>
  </si>
  <si>
    <t>58.580-000</t>
  </si>
  <si>
    <t>83 99943-7544</t>
  </si>
  <si>
    <t>Sumé</t>
  </si>
  <si>
    <t>25049496@see.pb.gov.br</t>
  </si>
  <si>
    <t>065.431.784-42</t>
  </si>
  <si>
    <t>Kátia Maria Pereira Maciel</t>
  </si>
  <si>
    <t>5 - SUMÉ - EEEFM Profº José G.  Queiroz</t>
  </si>
  <si>
    <t>01.744.014/0001-82</t>
  </si>
  <si>
    <t>Edilza de Oliveira Silva</t>
  </si>
  <si>
    <t>Rua Professora Guiomar Coelho, 201</t>
  </si>
  <si>
    <t>58540-000</t>
  </si>
  <si>
    <t>ejosegoncalves5@gmail.com</t>
  </si>
  <si>
    <t>São João do Cariri</t>
  </si>
  <si>
    <t>25054155@see.pb.gov.br</t>
  </si>
  <si>
    <t>07458569425</t>
  </si>
  <si>
    <t>Carla Maria Castro de Oliveira</t>
  </si>
  <si>
    <t>5 - SÃO JOÃO DO CARIRI - EEEF Severino M. Ramos</t>
  </si>
  <si>
    <t>03.177.597/0001-32</t>
  </si>
  <si>
    <t>Sitio Malhada da Roça</t>
  </si>
  <si>
    <t>centro</t>
  </si>
  <si>
    <t>São João do Tigre</t>
  </si>
  <si>
    <t>25047116@see.pb.gov.br</t>
  </si>
  <si>
    <t xml:space="preserve">Danieli de Sousa Costa </t>
  </si>
  <si>
    <t>5 - SÃO JOÃO DO TIGRE - EEEF  Mario Oliveira Chaves</t>
  </si>
  <si>
    <t>01691017/0001-03</t>
  </si>
  <si>
    <t xml:space="preserve">Lécio Régis Ferreira Feitosa </t>
  </si>
  <si>
    <t>Rua Ananias Honório de Sousa</t>
  </si>
  <si>
    <t>58520-000</t>
  </si>
  <si>
    <t>emariochaves5@gmail.com</t>
  </si>
  <si>
    <t xml:space="preserve">Serra Branca </t>
  </si>
  <si>
    <t>mariana.silva@professor.pb.gov.br</t>
  </si>
  <si>
    <t xml:space="preserve">082.971.074-42 </t>
  </si>
  <si>
    <t xml:space="preserve">Mariana.silva@professor.pb.gov.br </t>
  </si>
  <si>
    <t xml:space="preserve">Mariana Ferreira Silva </t>
  </si>
  <si>
    <t>5 - SERRA BRANCA - EEEF  Vasconcelos Brandão</t>
  </si>
  <si>
    <t>01648574000133</t>
  </si>
  <si>
    <t xml:space="preserve">Av.Deputado Álvaro Gaudêncio </t>
  </si>
  <si>
    <t>(83)996978701</t>
  </si>
  <si>
    <t xml:space="preserve">evasconcelosbrandao5@gmail.com </t>
  </si>
  <si>
    <t>TOTAL (KG)</t>
  </si>
  <si>
    <t>TOTAL (R$)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</si>
</sst>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[$R$ -416]#,##0.00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>
      <b/>
      <color theme="1"/>
      <name val="Arial"/>
      <scheme val="minor"/>
    </font>
    <font>
      <b/>
      <sz val="9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right"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center"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quotePrefix="1" borderId="0" fillId="0" fontId="1" numFmtId="0" xfId="0" applyAlignment="1" applyFont="1">
      <alignment horizontal="center" readingOrder="0"/>
    </xf>
    <xf borderId="0" fillId="0" fontId="1" numFmtId="3" xfId="0" applyAlignment="1" applyFont="1" applyNumberFormat="1">
      <alignment readingOrder="0"/>
    </xf>
    <xf quotePrefix="1" borderId="0" fillId="0" fontId="1" numFmtId="0" xfId="0" applyAlignment="1" applyFont="1">
      <alignment horizontal="right" readingOrder="0"/>
    </xf>
    <xf borderId="0" fillId="0" fontId="1" numFmtId="4" xfId="0" applyAlignment="1" applyFont="1" applyNumberFormat="1">
      <alignment readingOrder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right"/>
    </xf>
    <xf borderId="0" fillId="0" fontId="3" numFmtId="0" xfId="0" applyAlignment="1" applyFont="1">
      <alignment horizontal="center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shrinkToFit="0" wrapText="1"/>
    </xf>
    <xf borderId="0" fillId="0" fontId="3" numFmtId="165" xfId="0" applyFont="1" applyNumberFormat="1"/>
    <xf borderId="0" fillId="0" fontId="3" numFmtId="165" xfId="0" applyAlignment="1" applyFont="1" applyNumberFormat="1">
      <alignment horizontal="right"/>
    </xf>
    <xf borderId="0" fillId="0" fontId="3" numFmtId="165" xfId="0" applyAlignment="1" applyFont="1" applyNumberFormat="1">
      <alignment horizontal="center"/>
    </xf>
    <xf borderId="0" fillId="0" fontId="3" numFmtId="165" xfId="0" applyAlignment="1" applyFont="1" applyNumberFormat="1">
      <alignment shrinkToFit="0" wrapText="1"/>
    </xf>
    <xf borderId="0" fillId="0" fontId="4" numFmtId="165" xfId="0" applyAlignment="1" applyFont="1" applyNumberFormat="1">
      <alignment shrinkToFit="0" wrapText="1"/>
    </xf>
    <xf borderId="0" fillId="0" fontId="4" numFmtId="165" xfId="0" applyAlignment="1" applyFont="1" applyNumberForma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8.0" ySplit="1.0" topLeftCell="I2" activePane="bottomRight" state="frozen"/>
      <selection activeCell="I1" sqref="I1" pane="topRight"/>
      <selection activeCell="A2" sqref="A2" pane="bottomLeft"/>
      <selection activeCell="I2" sqref="I2" pane="bottomRight"/>
    </sheetView>
  </sheetViews>
  <sheetFormatPr customHeight="1" defaultColWidth="12.63" defaultRowHeight="15.75"/>
  <cols>
    <col customWidth="1" hidden="1" min="1" max="7" width="18.88"/>
    <col customWidth="1" min="8" max="8" width="50.25"/>
    <col customWidth="1" hidden="1" min="9" max="11" width="18.88"/>
    <col customWidth="1" hidden="1" min="12" max="12" width="15.75"/>
    <col customWidth="1" hidden="1" min="13" max="13" width="14.75"/>
    <col customWidth="1" hidden="1" min="14" max="14" width="18.88"/>
    <col customWidth="1" hidden="1" min="15" max="15" width="12.13"/>
    <col customWidth="1" min="16" max="42" width="18.88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5" t="s">
        <v>25</v>
      </c>
      <c r="AA1" s="1" t="s">
        <v>26</v>
      </c>
      <c r="AB1" s="5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>
      <c r="A2" s="6">
        <v>44719.60850637731</v>
      </c>
      <c r="B2" s="7" t="s">
        <v>42</v>
      </c>
      <c r="C2" s="7" t="s">
        <v>43</v>
      </c>
      <c r="D2" s="8">
        <v>5.4544874491E10</v>
      </c>
      <c r="E2" s="7" t="s">
        <v>43</v>
      </c>
      <c r="F2" s="7" t="s">
        <v>44</v>
      </c>
      <c r="G2" s="9">
        <v>2.504835E7</v>
      </c>
      <c r="H2" s="5" t="s">
        <v>45</v>
      </c>
      <c r="I2" s="10" t="s">
        <v>46</v>
      </c>
      <c r="J2" s="11" t="s">
        <v>44</v>
      </c>
      <c r="K2" s="11" t="s">
        <v>47</v>
      </c>
      <c r="L2" s="9" t="s">
        <v>48</v>
      </c>
      <c r="M2" s="9">
        <v>5.851E7</v>
      </c>
      <c r="N2" s="12" t="s">
        <v>49</v>
      </c>
      <c r="O2" s="11" t="s">
        <v>50</v>
      </c>
      <c r="P2" s="7">
        <v>80.0</v>
      </c>
      <c r="Q2" s="7">
        <v>20.0</v>
      </c>
      <c r="R2" s="7">
        <v>50.0</v>
      </c>
      <c r="S2" s="7">
        <v>30.0</v>
      </c>
      <c r="T2" s="7">
        <v>30.0</v>
      </c>
      <c r="U2" s="7">
        <v>50.0</v>
      </c>
      <c r="V2" s="7">
        <v>50.0</v>
      </c>
      <c r="W2" s="7">
        <v>50.0</v>
      </c>
      <c r="X2" s="7">
        <v>40.0</v>
      </c>
      <c r="Y2" s="7">
        <v>20.0</v>
      </c>
      <c r="Z2" s="7">
        <v>50.0</v>
      </c>
      <c r="AA2" s="7">
        <v>70.0</v>
      </c>
      <c r="AB2" s="7">
        <v>0.0</v>
      </c>
      <c r="AC2" s="7">
        <v>30.0</v>
      </c>
      <c r="AD2" s="7">
        <v>70.0</v>
      </c>
      <c r="AE2" s="7">
        <v>0.0</v>
      </c>
      <c r="AF2" s="7">
        <v>0.0</v>
      </c>
      <c r="AG2" s="7">
        <v>0.0</v>
      </c>
      <c r="AH2" s="7">
        <v>50.0</v>
      </c>
      <c r="AI2" s="7">
        <v>0.0</v>
      </c>
      <c r="AJ2" s="7">
        <v>50.0</v>
      </c>
      <c r="AK2" s="7">
        <v>30.0</v>
      </c>
      <c r="AL2" s="7">
        <v>0.0</v>
      </c>
      <c r="AM2" s="7">
        <v>0.0</v>
      </c>
      <c r="AN2" s="7">
        <v>30.0</v>
      </c>
      <c r="AO2" s="7">
        <v>30.0</v>
      </c>
      <c r="AP2" s="7">
        <v>100.0</v>
      </c>
    </row>
    <row r="3">
      <c r="A3" s="6">
        <v>44719.64161708333</v>
      </c>
      <c r="B3" s="7" t="s">
        <v>51</v>
      </c>
      <c r="C3" s="7" t="s">
        <v>52</v>
      </c>
      <c r="D3" s="8" t="s">
        <v>53</v>
      </c>
      <c r="E3" s="7" t="s">
        <v>54</v>
      </c>
      <c r="F3" s="7" t="s">
        <v>55</v>
      </c>
      <c r="G3" s="9">
        <v>2.5048368E7</v>
      </c>
      <c r="H3" s="5" t="s">
        <v>56</v>
      </c>
      <c r="I3" s="10" t="s">
        <v>57</v>
      </c>
      <c r="J3" s="11" t="s">
        <v>58</v>
      </c>
      <c r="K3" s="11" t="s">
        <v>59</v>
      </c>
      <c r="L3" s="9" t="s">
        <v>48</v>
      </c>
      <c r="M3" s="9">
        <v>5.8515E7</v>
      </c>
      <c r="N3" s="9">
        <v>8.3999603859E10</v>
      </c>
      <c r="O3" s="11" t="s">
        <v>54</v>
      </c>
      <c r="P3" s="7">
        <v>25.0</v>
      </c>
      <c r="Q3" s="7">
        <v>10.0</v>
      </c>
      <c r="R3" s="7">
        <v>40.0</v>
      </c>
      <c r="S3" s="7">
        <v>50.0</v>
      </c>
      <c r="T3" s="7">
        <v>25.0</v>
      </c>
      <c r="U3" s="7">
        <v>100.0</v>
      </c>
      <c r="V3" s="7">
        <v>15.0</v>
      </c>
      <c r="W3" s="7">
        <v>40.0</v>
      </c>
      <c r="X3" s="7">
        <v>30.0</v>
      </c>
      <c r="Y3" s="7">
        <v>18.0</v>
      </c>
      <c r="Z3" s="7">
        <v>60.0</v>
      </c>
      <c r="AA3" s="7">
        <v>40.0</v>
      </c>
      <c r="AB3" s="7">
        <v>15.0</v>
      </c>
      <c r="AC3" s="7">
        <v>70.0</v>
      </c>
      <c r="AD3" s="7">
        <v>140.0</v>
      </c>
      <c r="AE3" s="7">
        <v>50.0</v>
      </c>
      <c r="AF3" s="7">
        <v>10.0</v>
      </c>
      <c r="AG3" s="7">
        <v>15.0</v>
      </c>
      <c r="AH3" s="7">
        <v>15.0</v>
      </c>
      <c r="AI3" s="7">
        <v>25.0</v>
      </c>
      <c r="AJ3" s="7">
        <v>50.0</v>
      </c>
      <c r="AK3" s="7">
        <v>10.0</v>
      </c>
      <c r="AL3" s="7">
        <v>20.0</v>
      </c>
      <c r="AM3" s="7">
        <v>20.0</v>
      </c>
      <c r="AN3" s="7">
        <v>20.0</v>
      </c>
      <c r="AO3" s="7">
        <v>20.0</v>
      </c>
      <c r="AP3" s="7">
        <v>30.0</v>
      </c>
    </row>
    <row r="4">
      <c r="A4" s="6">
        <v>44720.37222981481</v>
      </c>
      <c r="B4" s="7" t="s">
        <v>60</v>
      </c>
      <c r="C4" s="7" t="s">
        <v>61</v>
      </c>
      <c r="D4" s="8">
        <v>1.0443639671E10</v>
      </c>
      <c r="E4" s="7" t="s">
        <v>61</v>
      </c>
      <c r="F4" s="7" t="s">
        <v>62</v>
      </c>
      <c r="G4" s="9">
        <v>2.5054023E7</v>
      </c>
      <c r="H4" s="5" t="s">
        <v>63</v>
      </c>
      <c r="I4" s="10" t="s">
        <v>64</v>
      </c>
      <c r="J4" s="11" t="s">
        <v>62</v>
      </c>
      <c r="K4" s="11" t="s">
        <v>65</v>
      </c>
      <c r="L4" s="9" t="s">
        <v>48</v>
      </c>
      <c r="M4" s="9">
        <v>5.8675E7</v>
      </c>
      <c r="N4" s="9" t="s">
        <v>66</v>
      </c>
      <c r="O4" s="11" t="s">
        <v>67</v>
      </c>
      <c r="P4" s="7">
        <v>50.0</v>
      </c>
      <c r="Q4" s="7">
        <v>100.0</v>
      </c>
      <c r="R4" s="7">
        <v>100.0</v>
      </c>
      <c r="S4" s="7">
        <v>75.0</v>
      </c>
      <c r="T4" s="7">
        <v>0.0</v>
      </c>
      <c r="U4" s="7">
        <v>400.0</v>
      </c>
      <c r="V4" s="7">
        <v>200.0</v>
      </c>
      <c r="W4" s="7">
        <v>100.0</v>
      </c>
      <c r="X4" s="7">
        <v>50.0</v>
      </c>
      <c r="Y4" s="7">
        <v>30.0</v>
      </c>
      <c r="Z4" s="7">
        <v>400.0</v>
      </c>
      <c r="AA4" s="7">
        <v>100.0</v>
      </c>
      <c r="AB4" s="7">
        <v>0.0</v>
      </c>
      <c r="AC4" s="7">
        <v>300.0</v>
      </c>
      <c r="AD4" s="7">
        <v>400.0</v>
      </c>
      <c r="AE4" s="7">
        <v>500.0</v>
      </c>
      <c r="AF4" s="7">
        <v>50.0</v>
      </c>
      <c r="AG4" s="7">
        <v>125.0</v>
      </c>
      <c r="AH4" s="7">
        <v>100.0</v>
      </c>
      <c r="AI4" s="7">
        <v>0.0</v>
      </c>
      <c r="AJ4" s="7">
        <v>125.0</v>
      </c>
      <c r="AK4" s="7">
        <v>40.0</v>
      </c>
      <c r="AL4" s="7">
        <v>250.0</v>
      </c>
      <c r="AM4" s="7">
        <v>200.0</v>
      </c>
      <c r="AN4" s="7">
        <v>250.0</v>
      </c>
      <c r="AO4" s="7">
        <v>25.0</v>
      </c>
      <c r="AP4" s="7">
        <v>100.0</v>
      </c>
    </row>
    <row r="5">
      <c r="A5" s="6">
        <v>44720.38093708333</v>
      </c>
      <c r="B5" s="7" t="s">
        <v>68</v>
      </c>
      <c r="C5" s="7" t="s">
        <v>69</v>
      </c>
      <c r="D5" s="8" t="s">
        <v>70</v>
      </c>
      <c r="E5" s="7" t="s">
        <v>69</v>
      </c>
      <c r="F5" s="7" t="s">
        <v>71</v>
      </c>
      <c r="G5" s="9">
        <v>2.504888E7</v>
      </c>
      <c r="H5" s="5" t="s">
        <v>72</v>
      </c>
      <c r="I5" s="7" t="s">
        <v>73</v>
      </c>
      <c r="J5" s="11" t="s">
        <v>71</v>
      </c>
      <c r="K5" s="11" t="s">
        <v>74</v>
      </c>
      <c r="L5" s="9" t="s">
        <v>48</v>
      </c>
      <c r="M5" s="9" t="s">
        <v>75</v>
      </c>
      <c r="N5" s="9" t="s">
        <v>76</v>
      </c>
      <c r="O5" s="11" t="s">
        <v>77</v>
      </c>
      <c r="P5" s="7">
        <v>0.0</v>
      </c>
      <c r="Q5" s="7">
        <v>0.0</v>
      </c>
      <c r="R5" s="7">
        <v>0.0</v>
      </c>
      <c r="S5" s="7">
        <v>0.0</v>
      </c>
      <c r="T5" s="7">
        <v>0.0</v>
      </c>
      <c r="U5" s="7">
        <v>160.0</v>
      </c>
      <c r="V5" s="7">
        <v>0.0</v>
      </c>
      <c r="W5" s="7">
        <v>40.0</v>
      </c>
      <c r="X5" s="7">
        <v>40.0</v>
      </c>
      <c r="Y5" s="7">
        <v>15.0</v>
      </c>
      <c r="Z5" s="7">
        <v>0.0</v>
      </c>
      <c r="AA5" s="7">
        <v>0.0</v>
      </c>
      <c r="AB5" s="7">
        <v>0.0</v>
      </c>
      <c r="AC5" s="7">
        <v>0.0</v>
      </c>
      <c r="AD5" s="7">
        <v>35.0</v>
      </c>
      <c r="AE5" s="7">
        <v>0.0</v>
      </c>
      <c r="AF5" s="7">
        <v>0.0</v>
      </c>
      <c r="AG5" s="7">
        <v>15.0</v>
      </c>
      <c r="AH5" s="7">
        <v>0.0</v>
      </c>
      <c r="AI5" s="7">
        <v>0.0</v>
      </c>
      <c r="AJ5" s="7">
        <v>40.0</v>
      </c>
      <c r="AK5" s="7">
        <v>5.0</v>
      </c>
      <c r="AL5" s="7">
        <v>75.0</v>
      </c>
      <c r="AM5" s="7">
        <v>0.0</v>
      </c>
      <c r="AN5" s="7">
        <v>75.0</v>
      </c>
      <c r="AO5" s="7">
        <v>0.0</v>
      </c>
      <c r="AP5" s="7">
        <v>40.0</v>
      </c>
    </row>
    <row r="6">
      <c r="A6" s="6">
        <v>44720.38786282408</v>
      </c>
      <c r="B6" s="7" t="s">
        <v>78</v>
      </c>
      <c r="C6" s="7" t="s">
        <v>79</v>
      </c>
      <c r="D6" s="8" t="s">
        <v>80</v>
      </c>
      <c r="E6" s="7" t="s">
        <v>79</v>
      </c>
      <c r="F6" s="7" t="s">
        <v>81</v>
      </c>
      <c r="G6" s="9">
        <v>2.5053728E7</v>
      </c>
      <c r="H6" s="5" t="s">
        <v>82</v>
      </c>
      <c r="I6" s="7" t="s">
        <v>83</v>
      </c>
      <c r="J6" s="11" t="s">
        <v>81</v>
      </c>
      <c r="K6" s="11" t="s">
        <v>84</v>
      </c>
      <c r="L6" s="9" t="s">
        <v>85</v>
      </c>
      <c r="M6" s="9" t="s">
        <v>86</v>
      </c>
      <c r="N6" s="9" t="s">
        <v>87</v>
      </c>
      <c r="O6" s="11" t="s">
        <v>88</v>
      </c>
      <c r="P6" s="7">
        <v>150.0</v>
      </c>
      <c r="Q6" s="7">
        <v>200.0</v>
      </c>
      <c r="R6" s="7">
        <v>700.0</v>
      </c>
      <c r="S6" s="7">
        <v>320.0</v>
      </c>
      <c r="T6" s="7">
        <v>40.0</v>
      </c>
      <c r="U6" s="7">
        <v>800.0</v>
      </c>
      <c r="V6" s="7">
        <v>320.0</v>
      </c>
      <c r="W6" s="7">
        <v>100.0</v>
      </c>
      <c r="X6" s="7">
        <v>100.0</v>
      </c>
      <c r="Y6" s="7">
        <v>60.0</v>
      </c>
      <c r="Z6" s="7">
        <v>240.0</v>
      </c>
      <c r="AA6" s="7">
        <v>320.0</v>
      </c>
      <c r="AB6" s="7">
        <v>200.0</v>
      </c>
      <c r="AC6" s="7">
        <v>500.0</v>
      </c>
      <c r="AD6" s="13">
        <v>800.0</v>
      </c>
      <c r="AE6" s="7">
        <v>480.0</v>
      </c>
      <c r="AF6" s="7">
        <v>40.0</v>
      </c>
      <c r="AG6" s="7">
        <v>200.0</v>
      </c>
      <c r="AH6" s="7">
        <v>100.0</v>
      </c>
      <c r="AI6" s="13">
        <v>40.0</v>
      </c>
      <c r="AJ6" s="13">
        <v>40.0</v>
      </c>
      <c r="AK6" s="7">
        <v>40.0</v>
      </c>
      <c r="AL6" s="7">
        <v>240.0</v>
      </c>
      <c r="AM6" s="7">
        <v>240.0</v>
      </c>
      <c r="AN6" s="7">
        <v>240.0</v>
      </c>
      <c r="AO6" s="7">
        <v>120.0</v>
      </c>
      <c r="AP6" s="7">
        <v>100.0</v>
      </c>
    </row>
    <row r="7">
      <c r="A7" s="6">
        <v>44720.40689377315</v>
      </c>
      <c r="B7" s="7" t="s">
        <v>89</v>
      </c>
      <c r="C7" s="7" t="s">
        <v>90</v>
      </c>
      <c r="D7" s="8">
        <v>1.019417145E10</v>
      </c>
      <c r="E7" s="7" t="s">
        <v>90</v>
      </c>
      <c r="F7" s="7" t="s">
        <v>91</v>
      </c>
      <c r="G7" s="9">
        <v>2.5115359E7</v>
      </c>
      <c r="H7" s="5" t="s">
        <v>92</v>
      </c>
      <c r="I7" s="10" t="s">
        <v>93</v>
      </c>
      <c r="J7" s="11" t="s">
        <v>94</v>
      </c>
      <c r="K7" s="11" t="s">
        <v>95</v>
      </c>
      <c r="L7" s="9" t="s">
        <v>96</v>
      </c>
      <c r="M7" s="9">
        <v>5.85E7</v>
      </c>
      <c r="N7" s="9">
        <v>8.39966541499E11</v>
      </c>
      <c r="O7" s="11" t="s">
        <v>97</v>
      </c>
      <c r="P7" s="7">
        <v>200.0</v>
      </c>
      <c r="Q7" s="7">
        <v>0.0</v>
      </c>
      <c r="R7" s="7">
        <v>500.0</v>
      </c>
      <c r="S7" s="7">
        <v>150.0</v>
      </c>
      <c r="T7" s="7">
        <v>0.0</v>
      </c>
      <c r="U7" s="7">
        <v>600.0</v>
      </c>
      <c r="V7" s="7">
        <v>300.0</v>
      </c>
      <c r="W7" s="7">
        <v>100.0</v>
      </c>
      <c r="X7" s="7">
        <v>100.0</v>
      </c>
      <c r="Y7" s="7">
        <v>40.0</v>
      </c>
      <c r="Z7" s="7">
        <v>160.0</v>
      </c>
      <c r="AA7" s="7">
        <v>200.0</v>
      </c>
      <c r="AB7" s="7">
        <v>150.0</v>
      </c>
      <c r="AC7" s="7">
        <v>150.0</v>
      </c>
      <c r="AD7" s="7">
        <v>150.0</v>
      </c>
      <c r="AE7" s="7">
        <v>200.0</v>
      </c>
      <c r="AF7" s="7">
        <v>30.0</v>
      </c>
      <c r="AG7" s="7">
        <v>1000.0</v>
      </c>
      <c r="AH7" s="7">
        <v>50.0</v>
      </c>
      <c r="AI7" s="7">
        <v>300.0</v>
      </c>
      <c r="AJ7" s="7">
        <v>300.0</v>
      </c>
      <c r="AK7" s="7">
        <v>100.0</v>
      </c>
      <c r="AL7" s="7">
        <v>300.0</v>
      </c>
      <c r="AM7" s="7">
        <v>300.0</v>
      </c>
      <c r="AN7" s="7">
        <v>300.0</v>
      </c>
      <c r="AO7" s="7">
        <v>60.0</v>
      </c>
      <c r="AP7" s="7">
        <v>100.0</v>
      </c>
    </row>
    <row r="8">
      <c r="A8" s="6">
        <v>44720.431928935184</v>
      </c>
      <c r="B8" s="7" t="s">
        <v>98</v>
      </c>
      <c r="C8" s="7" t="s">
        <v>99</v>
      </c>
      <c r="D8" s="8" t="s">
        <v>100</v>
      </c>
      <c r="E8" s="7" t="s">
        <v>99</v>
      </c>
      <c r="F8" s="7" t="s">
        <v>101</v>
      </c>
      <c r="G8" s="9">
        <v>2.5044788E7</v>
      </c>
      <c r="H8" s="5" t="s">
        <v>102</v>
      </c>
      <c r="I8" s="7" t="s">
        <v>103</v>
      </c>
      <c r="J8" s="11" t="s">
        <v>101</v>
      </c>
      <c r="K8" s="11" t="s">
        <v>104</v>
      </c>
      <c r="L8" s="9" t="s">
        <v>48</v>
      </c>
      <c r="M8" s="9" t="s">
        <v>105</v>
      </c>
      <c r="N8" s="9" t="s">
        <v>106</v>
      </c>
      <c r="O8" s="11" t="s">
        <v>107</v>
      </c>
      <c r="P8" s="7">
        <v>750.0</v>
      </c>
      <c r="Q8" s="7">
        <v>120.0</v>
      </c>
      <c r="R8" s="7">
        <v>825.0</v>
      </c>
      <c r="S8" s="13">
        <v>1225.0</v>
      </c>
      <c r="T8" s="7">
        <v>100.0</v>
      </c>
      <c r="U8" s="7">
        <v>660.0</v>
      </c>
      <c r="V8" s="7">
        <v>500.0</v>
      </c>
      <c r="W8" s="7">
        <v>125.0</v>
      </c>
      <c r="X8" s="7">
        <v>150.0</v>
      </c>
      <c r="Y8" s="7">
        <v>20.0</v>
      </c>
      <c r="Z8" s="7">
        <v>175.0</v>
      </c>
      <c r="AA8" s="7">
        <v>845.0</v>
      </c>
      <c r="AB8" s="7">
        <v>250.0</v>
      </c>
      <c r="AC8" s="7">
        <v>775.0</v>
      </c>
      <c r="AD8" s="7">
        <v>775.0</v>
      </c>
      <c r="AE8" s="7">
        <v>300.0</v>
      </c>
      <c r="AF8" s="7">
        <v>50.0</v>
      </c>
      <c r="AG8" s="7">
        <v>450.0</v>
      </c>
      <c r="AH8" s="7">
        <v>187.5</v>
      </c>
      <c r="AI8" s="7">
        <v>135.0</v>
      </c>
      <c r="AJ8" s="7">
        <v>135.0</v>
      </c>
      <c r="AK8" s="7">
        <v>100.0</v>
      </c>
      <c r="AL8" s="7">
        <v>281.5</v>
      </c>
      <c r="AM8" s="7">
        <v>281.5</v>
      </c>
      <c r="AN8" s="7">
        <v>281.5</v>
      </c>
      <c r="AO8" s="7">
        <v>112.5</v>
      </c>
      <c r="AP8" s="7">
        <v>131.5</v>
      </c>
    </row>
    <row r="9">
      <c r="A9" s="6">
        <v>44720.45298741898</v>
      </c>
      <c r="B9" s="7" t="s">
        <v>89</v>
      </c>
      <c r="C9" s="7" t="s">
        <v>108</v>
      </c>
      <c r="D9" s="8">
        <v>9.94847068E10</v>
      </c>
      <c r="E9" s="7" t="s">
        <v>109</v>
      </c>
      <c r="F9" s="7" t="s">
        <v>110</v>
      </c>
      <c r="G9" s="9">
        <v>2.5045555E7</v>
      </c>
      <c r="H9" s="5" t="s">
        <v>111</v>
      </c>
      <c r="I9" s="10" t="s">
        <v>112</v>
      </c>
      <c r="J9" s="11" t="s">
        <v>110</v>
      </c>
      <c r="K9" s="11" t="s">
        <v>113</v>
      </c>
      <c r="L9" s="9" t="s">
        <v>48</v>
      </c>
      <c r="M9" s="9">
        <v>5.85E7</v>
      </c>
      <c r="N9" s="9">
        <v>3.33513007E8</v>
      </c>
      <c r="O9" s="11" t="s">
        <v>109</v>
      </c>
      <c r="P9" s="7">
        <v>600.0</v>
      </c>
      <c r="Q9" s="7">
        <v>10.0</v>
      </c>
      <c r="R9" s="7">
        <v>125.0</v>
      </c>
      <c r="S9" s="7">
        <v>200.0</v>
      </c>
      <c r="T9" s="7">
        <v>0.0</v>
      </c>
      <c r="U9" s="7">
        <v>600.0</v>
      </c>
      <c r="V9" s="7">
        <v>0.0</v>
      </c>
      <c r="W9" s="7">
        <v>200.0</v>
      </c>
      <c r="X9" s="7">
        <v>200.0</v>
      </c>
      <c r="Y9" s="7">
        <v>40.0</v>
      </c>
      <c r="Z9" s="7">
        <v>0.0</v>
      </c>
      <c r="AA9" s="7">
        <v>400.0</v>
      </c>
      <c r="AB9" s="7">
        <v>0.0</v>
      </c>
      <c r="AC9" s="7">
        <v>0.0</v>
      </c>
      <c r="AD9" s="7">
        <v>600.0</v>
      </c>
      <c r="AE9" s="7">
        <v>0.0</v>
      </c>
      <c r="AF9" s="7">
        <v>0.0</v>
      </c>
      <c r="AG9" s="7">
        <v>250.0</v>
      </c>
      <c r="AH9" s="7">
        <v>0.0</v>
      </c>
      <c r="AI9" s="7">
        <v>0.0</v>
      </c>
      <c r="AJ9" s="7">
        <v>250.0</v>
      </c>
      <c r="AK9" s="7">
        <v>80.0</v>
      </c>
      <c r="AL9" s="7">
        <v>0.0</v>
      </c>
      <c r="AM9" s="7">
        <v>0.0</v>
      </c>
      <c r="AN9" s="7">
        <v>0.0</v>
      </c>
      <c r="AO9" s="7">
        <v>60.0</v>
      </c>
      <c r="AP9" s="7">
        <v>220.0</v>
      </c>
    </row>
    <row r="10">
      <c r="A10" s="6">
        <v>44720.45826003472</v>
      </c>
      <c r="B10" s="7" t="s">
        <v>114</v>
      </c>
      <c r="C10" s="7" t="s">
        <v>115</v>
      </c>
      <c r="D10" s="8" t="s">
        <v>116</v>
      </c>
      <c r="E10" s="7" t="s">
        <v>115</v>
      </c>
      <c r="F10" s="7" t="s">
        <v>117</v>
      </c>
      <c r="G10" s="9">
        <v>2.5044362E7</v>
      </c>
      <c r="H10" s="5" t="s">
        <v>118</v>
      </c>
      <c r="I10" s="7" t="s">
        <v>119</v>
      </c>
      <c r="J10" s="11" t="s">
        <v>117</v>
      </c>
      <c r="K10" s="11" t="s">
        <v>120</v>
      </c>
      <c r="L10" s="9" t="s">
        <v>48</v>
      </c>
      <c r="M10" s="9" t="s">
        <v>121</v>
      </c>
      <c r="N10" s="9" t="s">
        <v>122</v>
      </c>
      <c r="O10" s="11" t="s">
        <v>123</v>
      </c>
      <c r="P10" s="7">
        <v>0.0</v>
      </c>
      <c r="Q10" s="7">
        <v>200.0</v>
      </c>
      <c r="R10" s="7">
        <v>520.0</v>
      </c>
      <c r="S10" s="7">
        <v>200.0</v>
      </c>
      <c r="T10" s="7">
        <v>80.0</v>
      </c>
      <c r="U10" s="7">
        <v>1000.0</v>
      </c>
      <c r="V10" s="7">
        <v>540.0</v>
      </c>
      <c r="W10" s="7">
        <v>60.0</v>
      </c>
      <c r="X10" s="7">
        <v>200.0</v>
      </c>
      <c r="Y10" s="7">
        <v>30.0</v>
      </c>
      <c r="Z10" s="7">
        <v>240.0</v>
      </c>
      <c r="AA10" s="7">
        <v>0.0</v>
      </c>
      <c r="AB10" s="7">
        <v>400.0</v>
      </c>
      <c r="AC10" s="7">
        <v>0.0</v>
      </c>
      <c r="AD10" s="7">
        <v>900.0</v>
      </c>
      <c r="AE10" s="7">
        <v>1400.0</v>
      </c>
      <c r="AF10" s="7">
        <v>80.0</v>
      </c>
      <c r="AG10" s="7">
        <v>600.0</v>
      </c>
      <c r="AH10" s="7">
        <v>300.0</v>
      </c>
      <c r="AI10" s="7">
        <v>0.0</v>
      </c>
      <c r="AJ10" s="7">
        <v>80.0</v>
      </c>
      <c r="AK10" s="7">
        <v>160.0</v>
      </c>
      <c r="AL10" s="7">
        <v>400.0</v>
      </c>
      <c r="AM10" s="7">
        <v>250.0</v>
      </c>
      <c r="AN10" s="7">
        <v>280.0</v>
      </c>
      <c r="AO10" s="7">
        <v>0.0</v>
      </c>
      <c r="AP10" s="7">
        <v>380.0</v>
      </c>
    </row>
    <row r="11">
      <c r="A11" s="6">
        <v>44720.50158743055</v>
      </c>
      <c r="B11" s="7" t="s">
        <v>68</v>
      </c>
      <c r="C11" s="7" t="s">
        <v>124</v>
      </c>
      <c r="D11" s="14" t="s">
        <v>125</v>
      </c>
      <c r="E11" s="7" t="s">
        <v>126</v>
      </c>
      <c r="F11" s="7" t="s">
        <v>127</v>
      </c>
      <c r="G11" s="9">
        <v>2.5048775E7</v>
      </c>
      <c r="H11" s="5" t="s">
        <v>128</v>
      </c>
      <c r="I11" s="7" t="s">
        <v>129</v>
      </c>
      <c r="J11" s="11" t="s">
        <v>127</v>
      </c>
      <c r="K11" s="11" t="s">
        <v>130</v>
      </c>
      <c r="L11" s="9" t="s">
        <v>48</v>
      </c>
      <c r="M11" s="9">
        <v>5.858E7</v>
      </c>
      <c r="N11" s="9">
        <v>8.3999672366E10</v>
      </c>
      <c r="O11" s="11" t="s">
        <v>126</v>
      </c>
      <c r="P11" s="7">
        <v>0.0</v>
      </c>
      <c r="Q11" s="7">
        <v>0.0</v>
      </c>
      <c r="R11" s="7">
        <v>0.0</v>
      </c>
      <c r="S11" s="7">
        <v>80.0</v>
      </c>
      <c r="T11" s="7">
        <v>0.0</v>
      </c>
      <c r="U11" s="7">
        <v>0.0</v>
      </c>
      <c r="V11" s="7">
        <v>0.0</v>
      </c>
      <c r="W11" s="7">
        <v>20.0</v>
      </c>
      <c r="X11" s="7">
        <v>20.0</v>
      </c>
      <c r="Y11" s="7">
        <v>10.0</v>
      </c>
      <c r="Z11" s="7">
        <v>30.0</v>
      </c>
      <c r="AA11" s="7">
        <v>0.0</v>
      </c>
      <c r="AB11" s="7">
        <v>0.0</v>
      </c>
      <c r="AC11" s="7">
        <v>0.0</v>
      </c>
      <c r="AD11" s="7">
        <v>0.0</v>
      </c>
      <c r="AE11" s="7">
        <v>0.0</v>
      </c>
      <c r="AF11" s="7">
        <v>0.0</v>
      </c>
      <c r="AG11" s="7">
        <v>80.0</v>
      </c>
      <c r="AH11" s="7">
        <v>0.0</v>
      </c>
      <c r="AI11" s="7">
        <v>0.0</v>
      </c>
      <c r="AJ11" s="7">
        <v>0.0</v>
      </c>
      <c r="AK11" s="7">
        <v>20.0</v>
      </c>
      <c r="AL11" s="7">
        <v>15.0</v>
      </c>
      <c r="AM11" s="7">
        <v>0.0</v>
      </c>
      <c r="AN11" s="7">
        <v>15.0</v>
      </c>
      <c r="AO11" s="7">
        <v>0.0</v>
      </c>
      <c r="AP11" s="7">
        <v>20.0</v>
      </c>
    </row>
    <row r="12">
      <c r="A12" s="6">
        <v>44720.57359644676</v>
      </c>
      <c r="B12" s="7" t="s">
        <v>131</v>
      </c>
      <c r="C12" s="7" t="s">
        <v>132</v>
      </c>
      <c r="D12" s="8">
        <v>4.0720586453E10</v>
      </c>
      <c r="E12" s="7" t="s">
        <v>132</v>
      </c>
      <c r="F12" s="7" t="s">
        <v>133</v>
      </c>
      <c r="G12" s="9">
        <v>2.5046764E7</v>
      </c>
      <c r="H12" s="5" t="s">
        <v>134</v>
      </c>
      <c r="I12" s="7" t="s">
        <v>135</v>
      </c>
      <c r="J12" s="11" t="s">
        <v>136</v>
      </c>
      <c r="K12" s="11" t="s">
        <v>137</v>
      </c>
      <c r="L12" s="9" t="s">
        <v>48</v>
      </c>
      <c r="M12" s="9">
        <v>5.856E7</v>
      </c>
      <c r="N12" s="9">
        <v>8.3998518592E10</v>
      </c>
      <c r="O12" s="11" t="s">
        <v>138</v>
      </c>
      <c r="P12" s="7">
        <v>120.0</v>
      </c>
      <c r="Q12" s="7">
        <v>60.0</v>
      </c>
      <c r="R12" s="7">
        <v>40.0</v>
      </c>
      <c r="S12" s="7">
        <v>40.0</v>
      </c>
      <c r="T12" s="7">
        <v>20.0</v>
      </c>
      <c r="U12" s="7">
        <v>210.0</v>
      </c>
      <c r="V12" s="7">
        <v>40.0</v>
      </c>
      <c r="W12" s="7">
        <v>60.0</v>
      </c>
      <c r="X12" s="7">
        <v>60.0</v>
      </c>
      <c r="Y12" s="7">
        <v>20.0</v>
      </c>
      <c r="Z12" s="7">
        <v>600.0</v>
      </c>
      <c r="AA12" s="7">
        <v>60.0</v>
      </c>
      <c r="AB12" s="7">
        <v>25.0</v>
      </c>
      <c r="AC12" s="7">
        <v>270.0</v>
      </c>
      <c r="AD12" s="7">
        <v>0.0</v>
      </c>
      <c r="AE12" s="7">
        <v>420.0</v>
      </c>
      <c r="AF12" s="7">
        <v>60.0</v>
      </c>
      <c r="AG12" s="7">
        <v>40.0</v>
      </c>
      <c r="AH12" s="7">
        <v>40.0</v>
      </c>
      <c r="AI12" s="7">
        <v>15.0</v>
      </c>
      <c r="AJ12" s="7">
        <v>15.0</v>
      </c>
      <c r="AK12" s="7">
        <v>20.0</v>
      </c>
      <c r="AL12" s="7">
        <v>425.0</v>
      </c>
      <c r="AM12" s="7">
        <v>85.0</v>
      </c>
      <c r="AN12" s="7">
        <v>425.0</v>
      </c>
      <c r="AO12" s="7">
        <v>100.0</v>
      </c>
      <c r="AP12" s="7">
        <v>175.0</v>
      </c>
    </row>
    <row r="13">
      <c r="A13" s="6">
        <v>44720.60670503472</v>
      </c>
      <c r="B13" s="7" t="s">
        <v>139</v>
      </c>
      <c r="C13" s="7" t="s">
        <v>140</v>
      </c>
      <c r="D13" s="8" t="s">
        <v>141</v>
      </c>
      <c r="E13" s="7" t="s">
        <v>140</v>
      </c>
      <c r="F13" s="7" t="s">
        <v>142</v>
      </c>
      <c r="G13" s="9">
        <v>2.504745E7</v>
      </c>
      <c r="H13" s="5" t="s">
        <v>143</v>
      </c>
      <c r="I13" s="7" t="s">
        <v>144</v>
      </c>
      <c r="J13" s="11" t="s">
        <v>145</v>
      </c>
      <c r="K13" s="11" t="s">
        <v>146</v>
      </c>
      <c r="L13" s="9" t="s">
        <v>48</v>
      </c>
      <c r="M13" s="9" t="s">
        <v>147</v>
      </c>
      <c r="N13" s="9" t="s">
        <v>148</v>
      </c>
      <c r="O13" s="11" t="s">
        <v>149</v>
      </c>
      <c r="P13" s="7">
        <v>0.0</v>
      </c>
      <c r="Q13" s="7">
        <v>25.0</v>
      </c>
      <c r="R13" s="7">
        <v>600.0</v>
      </c>
      <c r="S13" s="7">
        <v>90.0</v>
      </c>
      <c r="T13" s="7">
        <v>0.0</v>
      </c>
      <c r="U13" s="7">
        <v>250.0</v>
      </c>
      <c r="V13" s="7">
        <v>90.0</v>
      </c>
      <c r="W13" s="7">
        <v>200.0</v>
      </c>
      <c r="X13" s="7">
        <v>120.0</v>
      </c>
      <c r="Y13" s="7">
        <v>10.0</v>
      </c>
      <c r="Z13" s="7">
        <v>182.0</v>
      </c>
      <c r="AA13" s="7">
        <v>25.0</v>
      </c>
      <c r="AB13" s="7">
        <v>30.0</v>
      </c>
      <c r="AC13" s="7">
        <v>0.0</v>
      </c>
      <c r="AD13" s="7">
        <v>92.0</v>
      </c>
      <c r="AE13" s="7">
        <v>40.0</v>
      </c>
      <c r="AF13" s="7">
        <v>10.0</v>
      </c>
      <c r="AG13" s="7">
        <v>75.0</v>
      </c>
      <c r="AH13" s="7">
        <v>60.0</v>
      </c>
      <c r="AI13" s="7">
        <v>0.0</v>
      </c>
      <c r="AJ13" s="7">
        <v>40.0</v>
      </c>
      <c r="AK13" s="7">
        <v>20.0</v>
      </c>
      <c r="AL13" s="7">
        <v>100.0</v>
      </c>
      <c r="AM13" s="7">
        <v>50.0</v>
      </c>
      <c r="AN13" s="7">
        <v>86.0</v>
      </c>
      <c r="AO13" s="7">
        <v>30.0</v>
      </c>
      <c r="AP13" s="7">
        <v>400.0</v>
      </c>
    </row>
    <row r="14">
      <c r="A14" s="6">
        <v>44720.67455377315</v>
      </c>
      <c r="B14" s="7" t="s">
        <v>150</v>
      </c>
      <c r="C14" s="7" t="s">
        <v>151</v>
      </c>
      <c r="D14" s="8">
        <v>1.3262343404E10</v>
      </c>
      <c r="E14" s="7" t="s">
        <v>152</v>
      </c>
      <c r="F14" s="7" t="s">
        <v>153</v>
      </c>
      <c r="G14" s="9">
        <v>2.5047469E7</v>
      </c>
      <c r="H14" s="5" t="s">
        <v>154</v>
      </c>
      <c r="I14" s="7" t="s">
        <v>155</v>
      </c>
      <c r="J14" s="11" t="s">
        <v>156</v>
      </c>
      <c r="K14" s="11" t="s">
        <v>157</v>
      </c>
      <c r="L14" s="9" t="s">
        <v>48</v>
      </c>
      <c r="M14" s="9">
        <v>5.8575E7</v>
      </c>
      <c r="N14" s="9" t="s">
        <v>158</v>
      </c>
      <c r="O14" s="11" t="s">
        <v>152</v>
      </c>
      <c r="P14" s="7">
        <v>0.0</v>
      </c>
      <c r="Q14" s="7">
        <v>20.0</v>
      </c>
      <c r="R14" s="7">
        <v>170.0</v>
      </c>
      <c r="S14" s="7">
        <v>125.0</v>
      </c>
      <c r="T14" s="7">
        <v>60.0</v>
      </c>
      <c r="U14" s="7">
        <v>0.0</v>
      </c>
      <c r="V14" s="7">
        <v>0.0</v>
      </c>
      <c r="W14" s="7">
        <v>300.0</v>
      </c>
      <c r="X14" s="7">
        <v>100.0</v>
      </c>
      <c r="Y14" s="7">
        <v>25.0</v>
      </c>
      <c r="Z14" s="7">
        <v>0.0</v>
      </c>
      <c r="AA14" s="7">
        <v>0.0</v>
      </c>
      <c r="AB14" s="7">
        <v>125.0</v>
      </c>
      <c r="AC14" s="7">
        <v>250.0</v>
      </c>
      <c r="AD14" s="7">
        <v>250.0</v>
      </c>
      <c r="AE14" s="13">
        <v>1050.0</v>
      </c>
      <c r="AF14" s="7">
        <v>20.0</v>
      </c>
      <c r="AG14" s="7">
        <v>250.0</v>
      </c>
      <c r="AH14" s="7">
        <v>0.0</v>
      </c>
      <c r="AI14" s="7">
        <v>0.0</v>
      </c>
      <c r="AJ14" s="7">
        <v>125.0</v>
      </c>
      <c r="AK14" s="7">
        <v>75.0</v>
      </c>
      <c r="AL14" s="7">
        <v>225.0</v>
      </c>
      <c r="AM14" s="7">
        <v>0.0</v>
      </c>
      <c r="AN14" s="7">
        <v>225.0</v>
      </c>
      <c r="AO14" s="7">
        <v>0.0</v>
      </c>
      <c r="AP14" s="7">
        <v>400.0</v>
      </c>
    </row>
    <row r="15">
      <c r="A15" s="6">
        <v>44721.53427043981</v>
      </c>
      <c r="B15" s="7" t="s">
        <v>159</v>
      </c>
      <c r="C15" s="7" t="s">
        <v>160</v>
      </c>
      <c r="D15" s="8">
        <v>1.0275986411E10</v>
      </c>
      <c r="E15" s="7" t="s">
        <v>160</v>
      </c>
      <c r="F15" s="7" t="s">
        <v>161</v>
      </c>
      <c r="G15" s="9">
        <v>2.505418E7</v>
      </c>
      <c r="H15" s="5" t="s">
        <v>162</v>
      </c>
      <c r="I15" s="7" t="s">
        <v>163</v>
      </c>
      <c r="J15" s="11" t="s">
        <v>164</v>
      </c>
      <c r="K15" s="11" t="s">
        <v>165</v>
      </c>
      <c r="L15" s="9" t="s">
        <v>48</v>
      </c>
      <c r="M15" s="9" t="s">
        <v>166</v>
      </c>
      <c r="N15" s="9">
        <v>9.87642633E8</v>
      </c>
      <c r="O15" s="11" t="s">
        <v>160</v>
      </c>
      <c r="P15" s="7">
        <v>0.0</v>
      </c>
      <c r="Q15" s="7">
        <v>110.0</v>
      </c>
      <c r="R15" s="7">
        <v>80.0</v>
      </c>
      <c r="S15" s="7">
        <v>300.0</v>
      </c>
      <c r="T15" s="7">
        <v>0.0</v>
      </c>
      <c r="U15" s="7">
        <v>340.0</v>
      </c>
      <c r="V15" s="7">
        <v>150.0</v>
      </c>
      <c r="W15" s="7">
        <v>100.0</v>
      </c>
      <c r="X15" s="7">
        <v>20.0</v>
      </c>
      <c r="Y15" s="7">
        <v>18.0</v>
      </c>
      <c r="Z15" s="7">
        <v>250.0</v>
      </c>
      <c r="AA15" s="7">
        <v>0.0</v>
      </c>
      <c r="AB15" s="7">
        <v>0.0</v>
      </c>
      <c r="AC15" s="7">
        <v>0.0</v>
      </c>
      <c r="AD15" s="7">
        <v>340.0</v>
      </c>
      <c r="AE15" s="7">
        <v>0.0</v>
      </c>
      <c r="AF15" s="7">
        <v>0.0</v>
      </c>
      <c r="AG15" s="7">
        <v>0.0</v>
      </c>
      <c r="AH15" s="7">
        <v>100.0</v>
      </c>
      <c r="AI15" s="7">
        <v>0.0</v>
      </c>
      <c r="AJ15" s="7">
        <v>59.0</v>
      </c>
      <c r="AK15" s="7">
        <v>20.0</v>
      </c>
      <c r="AL15" s="7">
        <v>400.0</v>
      </c>
      <c r="AM15" s="7">
        <v>0.0</v>
      </c>
      <c r="AN15" s="7">
        <v>400.0</v>
      </c>
      <c r="AO15" s="7">
        <v>38.0</v>
      </c>
      <c r="AP15" s="7">
        <v>100.0</v>
      </c>
    </row>
    <row r="16">
      <c r="A16" s="6">
        <v>44721.68311253472</v>
      </c>
      <c r="B16" s="7" t="s">
        <v>167</v>
      </c>
      <c r="C16" s="7" t="s">
        <v>168</v>
      </c>
      <c r="D16" s="8" t="s">
        <v>169</v>
      </c>
      <c r="E16" s="7" t="s">
        <v>170</v>
      </c>
      <c r="F16" s="7" t="s">
        <v>171</v>
      </c>
      <c r="G16" s="9">
        <v>2.504695E7</v>
      </c>
      <c r="H16" s="5" t="s">
        <v>172</v>
      </c>
      <c r="I16" s="7" t="s">
        <v>173</v>
      </c>
      <c r="J16" s="11" t="s">
        <v>174</v>
      </c>
      <c r="K16" s="11" t="s">
        <v>175</v>
      </c>
      <c r="L16" s="9" t="s">
        <v>48</v>
      </c>
      <c r="M16" s="9" t="s">
        <v>176</v>
      </c>
      <c r="N16" s="9">
        <v>8.3999399272E10</v>
      </c>
      <c r="O16" s="11" t="s">
        <v>170</v>
      </c>
      <c r="P16" s="7">
        <v>75.0</v>
      </c>
      <c r="Q16" s="7">
        <v>40.0</v>
      </c>
      <c r="R16" s="7">
        <v>380.0</v>
      </c>
      <c r="S16" s="7">
        <v>100.0</v>
      </c>
      <c r="T16" s="7">
        <v>50.0</v>
      </c>
      <c r="U16" s="7">
        <v>600.0</v>
      </c>
      <c r="V16" s="7">
        <v>320.0</v>
      </c>
      <c r="W16" s="7">
        <v>120.0</v>
      </c>
      <c r="X16" s="7">
        <v>160.0</v>
      </c>
      <c r="Y16" s="7">
        <v>20.0</v>
      </c>
      <c r="Z16" s="7">
        <v>360.0</v>
      </c>
      <c r="AA16" s="7">
        <v>380.0</v>
      </c>
      <c r="AB16" s="7">
        <v>60.0</v>
      </c>
      <c r="AC16" s="7">
        <v>0.0</v>
      </c>
      <c r="AD16" s="7">
        <v>0.0</v>
      </c>
      <c r="AE16" s="7">
        <v>320.0</v>
      </c>
      <c r="AF16" s="7">
        <v>40.0</v>
      </c>
      <c r="AG16" s="7">
        <v>80.0</v>
      </c>
      <c r="AH16" s="7">
        <v>160.0</v>
      </c>
      <c r="AI16" s="7">
        <v>0.0</v>
      </c>
      <c r="AJ16" s="7">
        <v>90.0</v>
      </c>
      <c r="AK16" s="7">
        <v>15.0</v>
      </c>
      <c r="AL16" s="7">
        <v>50.0</v>
      </c>
      <c r="AM16" s="7">
        <v>50.0</v>
      </c>
      <c r="AN16" s="7">
        <v>50.0</v>
      </c>
      <c r="AO16" s="7">
        <v>160.0</v>
      </c>
      <c r="AP16" s="7">
        <v>550.0</v>
      </c>
    </row>
    <row r="17">
      <c r="A17" s="6">
        <v>44721.749412060184</v>
      </c>
      <c r="B17" s="7" t="s">
        <v>177</v>
      </c>
      <c r="C17" s="7" t="s">
        <v>178</v>
      </c>
      <c r="D17" s="14" t="s">
        <v>179</v>
      </c>
      <c r="E17" s="7" t="s">
        <v>178</v>
      </c>
      <c r="F17" s="7" t="s">
        <v>180</v>
      </c>
      <c r="G17" s="9">
        <v>2.5045377E7</v>
      </c>
      <c r="H17" s="5" t="s">
        <v>181</v>
      </c>
      <c r="I17" s="10" t="s">
        <v>182</v>
      </c>
      <c r="J17" s="11" t="s">
        <v>183</v>
      </c>
      <c r="K17" s="11" t="s">
        <v>184</v>
      </c>
      <c r="L17" s="9" t="s">
        <v>48</v>
      </c>
      <c r="M17" s="9">
        <v>5.85E7</v>
      </c>
      <c r="N17" s="9">
        <v>8.3999624774E10</v>
      </c>
      <c r="O17" s="11" t="s">
        <v>185</v>
      </c>
      <c r="P17" s="7">
        <v>100.0</v>
      </c>
      <c r="Q17" s="7">
        <v>200.0</v>
      </c>
      <c r="R17" s="7">
        <v>600.0</v>
      </c>
      <c r="S17" s="7">
        <v>900.0</v>
      </c>
      <c r="T17" s="7">
        <v>90.0</v>
      </c>
      <c r="U17" s="7">
        <v>400.0</v>
      </c>
      <c r="V17" s="7">
        <v>30.0</v>
      </c>
      <c r="W17" s="7">
        <v>250.0</v>
      </c>
      <c r="X17" s="7">
        <v>150.0</v>
      </c>
      <c r="Y17" s="7">
        <v>72.0</v>
      </c>
      <c r="Z17" s="7">
        <v>40.0</v>
      </c>
      <c r="AA17" s="7">
        <v>100.0</v>
      </c>
      <c r="AB17" s="7">
        <v>200.0</v>
      </c>
      <c r="AC17" s="7">
        <v>35.0</v>
      </c>
      <c r="AD17" s="7">
        <v>35.0</v>
      </c>
      <c r="AE17" s="7">
        <v>550.0</v>
      </c>
      <c r="AF17" s="7">
        <v>0.0</v>
      </c>
      <c r="AG17" s="7">
        <v>400.0</v>
      </c>
      <c r="AH17" s="7">
        <v>100.0</v>
      </c>
      <c r="AI17" s="7">
        <v>0.0</v>
      </c>
      <c r="AJ17" s="7">
        <v>30.0</v>
      </c>
      <c r="AK17" s="7">
        <v>45.0</v>
      </c>
      <c r="AL17" s="7">
        <v>150.0</v>
      </c>
      <c r="AM17" s="7">
        <v>150.0</v>
      </c>
      <c r="AN17" s="7">
        <v>150.0</v>
      </c>
      <c r="AO17" s="7">
        <v>0.0</v>
      </c>
      <c r="AP17" s="7">
        <v>600.0</v>
      </c>
    </row>
    <row r="18">
      <c r="A18" s="6">
        <v>44721.769141944445</v>
      </c>
      <c r="B18" s="7" t="s">
        <v>186</v>
      </c>
      <c r="C18" s="7" t="s">
        <v>187</v>
      </c>
      <c r="D18" s="8">
        <v>3.1958729434E10</v>
      </c>
      <c r="E18" s="7" t="s">
        <v>187</v>
      </c>
      <c r="F18" s="7" t="s">
        <v>188</v>
      </c>
      <c r="G18" s="9">
        <v>2.504964E7</v>
      </c>
      <c r="H18" s="5" t="s">
        <v>189</v>
      </c>
      <c r="I18" s="10" t="s">
        <v>190</v>
      </c>
      <c r="J18" s="11" t="s">
        <v>188</v>
      </c>
      <c r="K18" s="11" t="s">
        <v>191</v>
      </c>
      <c r="L18" s="9" t="s">
        <v>48</v>
      </c>
      <c r="M18" s="9">
        <v>5.8548E7</v>
      </c>
      <c r="N18" s="9">
        <v>9.99901815E8</v>
      </c>
      <c r="O18" s="11" t="s">
        <v>192</v>
      </c>
      <c r="P18" s="7">
        <v>125.0</v>
      </c>
      <c r="Q18" s="7">
        <v>120.0</v>
      </c>
      <c r="R18" s="7">
        <v>120.0</v>
      </c>
      <c r="S18" s="7">
        <v>60.0</v>
      </c>
      <c r="T18" s="7">
        <v>50.0</v>
      </c>
      <c r="U18" s="7">
        <v>100.0</v>
      </c>
      <c r="V18" s="7">
        <v>80.0</v>
      </c>
      <c r="W18" s="7">
        <v>100.0</v>
      </c>
      <c r="X18" s="7">
        <v>65.0</v>
      </c>
      <c r="Y18" s="7">
        <v>50.0</v>
      </c>
      <c r="Z18" s="7">
        <v>250.0</v>
      </c>
      <c r="AA18" s="7">
        <v>150.0</v>
      </c>
      <c r="AB18" s="7">
        <v>100.0</v>
      </c>
      <c r="AC18" s="7">
        <v>180.0</v>
      </c>
      <c r="AD18" s="7">
        <v>180.0</v>
      </c>
      <c r="AE18" s="7">
        <v>400.0</v>
      </c>
      <c r="AF18" s="7">
        <v>150.0</v>
      </c>
      <c r="AG18" s="7">
        <v>100.0</v>
      </c>
      <c r="AH18" s="7">
        <v>125.0</v>
      </c>
      <c r="AI18" s="7">
        <v>25.0</v>
      </c>
      <c r="AJ18" s="7">
        <v>25.0</v>
      </c>
      <c r="AK18" s="7">
        <v>50.0</v>
      </c>
      <c r="AL18" s="7">
        <v>100.0</v>
      </c>
      <c r="AM18" s="7">
        <v>100.0</v>
      </c>
      <c r="AN18" s="7">
        <v>100.0</v>
      </c>
      <c r="AO18" s="7">
        <v>40.0</v>
      </c>
      <c r="AP18" s="7">
        <v>150.0</v>
      </c>
    </row>
    <row r="19">
      <c r="A19" s="6">
        <v>44722.36565666666</v>
      </c>
      <c r="B19" s="7" t="s">
        <v>193</v>
      </c>
      <c r="C19" s="7" t="s">
        <v>194</v>
      </c>
      <c r="D19" s="14" t="s">
        <v>195</v>
      </c>
      <c r="E19" s="7" t="s">
        <v>194</v>
      </c>
      <c r="F19" s="7" t="s">
        <v>196</v>
      </c>
      <c r="G19" s="9">
        <v>2.5049372E7</v>
      </c>
      <c r="H19" s="5" t="s">
        <v>197</v>
      </c>
      <c r="I19" s="7" t="s">
        <v>198</v>
      </c>
      <c r="J19" s="11" t="s">
        <v>196</v>
      </c>
      <c r="K19" s="11" t="s">
        <v>199</v>
      </c>
      <c r="L19" s="9" t="s">
        <v>48</v>
      </c>
      <c r="M19" s="9">
        <v>5.8588E7</v>
      </c>
      <c r="N19" s="9" t="s">
        <v>200</v>
      </c>
      <c r="O19" s="11" t="s">
        <v>201</v>
      </c>
      <c r="P19" s="7">
        <v>0.0</v>
      </c>
      <c r="Q19" s="7">
        <v>20.0</v>
      </c>
      <c r="R19" s="7">
        <v>20.0</v>
      </c>
      <c r="S19" s="7">
        <v>150.0</v>
      </c>
      <c r="T19" s="15">
        <v>40.0</v>
      </c>
      <c r="U19" s="7">
        <v>800.0</v>
      </c>
      <c r="V19" s="7">
        <v>200.0</v>
      </c>
      <c r="W19" s="7">
        <v>75.0</v>
      </c>
      <c r="X19" s="7">
        <v>75.0</v>
      </c>
      <c r="Y19" s="7">
        <v>60.0</v>
      </c>
      <c r="Z19" s="7">
        <v>400.0</v>
      </c>
      <c r="AA19" s="7">
        <v>0.0</v>
      </c>
      <c r="AB19" s="7">
        <v>40.0</v>
      </c>
      <c r="AC19" s="7">
        <v>0.0</v>
      </c>
      <c r="AD19" s="7">
        <v>160.0</v>
      </c>
      <c r="AE19" s="7">
        <v>0.0</v>
      </c>
      <c r="AF19" s="7">
        <v>25.0</v>
      </c>
      <c r="AG19" s="7">
        <v>50.0</v>
      </c>
      <c r="AH19" s="7">
        <v>0.0</v>
      </c>
      <c r="AI19" s="7">
        <v>50.0</v>
      </c>
      <c r="AJ19" s="7">
        <v>50.0</v>
      </c>
      <c r="AK19" s="7">
        <v>15.0</v>
      </c>
      <c r="AL19" s="7">
        <v>300.0</v>
      </c>
      <c r="AM19" s="7">
        <v>300.0</v>
      </c>
      <c r="AN19" s="7">
        <v>300.0</v>
      </c>
      <c r="AO19" s="7">
        <v>50.0</v>
      </c>
      <c r="AP19" s="7">
        <v>75.0</v>
      </c>
    </row>
    <row r="20">
      <c r="A20" s="6">
        <v>44722.55656989584</v>
      </c>
      <c r="B20" s="7" t="s">
        <v>202</v>
      </c>
      <c r="C20" s="7" t="s">
        <v>203</v>
      </c>
      <c r="D20" s="14" t="s">
        <v>204</v>
      </c>
      <c r="E20" s="7" t="s">
        <v>205</v>
      </c>
      <c r="F20" s="7" t="s">
        <v>206</v>
      </c>
      <c r="G20" s="9">
        <v>2.505459E7</v>
      </c>
      <c r="H20" s="5" t="s">
        <v>207</v>
      </c>
      <c r="I20" s="7" t="s">
        <v>208</v>
      </c>
      <c r="J20" s="11" t="s">
        <v>206</v>
      </c>
      <c r="K20" s="11" t="s">
        <v>209</v>
      </c>
      <c r="L20" s="9" t="s">
        <v>48</v>
      </c>
      <c r="M20" s="9">
        <v>5.8595E7</v>
      </c>
      <c r="N20" s="9" t="s">
        <v>210</v>
      </c>
      <c r="O20" s="11" t="s">
        <v>211</v>
      </c>
      <c r="P20" s="7">
        <v>240.0</v>
      </c>
      <c r="Q20" s="7">
        <v>80.0</v>
      </c>
      <c r="R20" s="7">
        <v>1500.0</v>
      </c>
      <c r="S20" s="7">
        <v>400.0</v>
      </c>
      <c r="T20" s="7">
        <v>120.0</v>
      </c>
      <c r="U20" s="7">
        <v>1800.0</v>
      </c>
      <c r="V20" s="7">
        <v>600.0</v>
      </c>
      <c r="W20" s="7">
        <v>500.0</v>
      </c>
      <c r="X20" s="7">
        <v>150.0</v>
      </c>
      <c r="Y20" s="7">
        <v>100.0</v>
      </c>
      <c r="Z20" s="7">
        <v>350.0</v>
      </c>
      <c r="AA20" s="7">
        <v>240.0</v>
      </c>
      <c r="AB20" s="7">
        <v>200.0</v>
      </c>
      <c r="AC20" s="7">
        <v>480.0</v>
      </c>
      <c r="AD20" s="7">
        <v>480.0</v>
      </c>
      <c r="AE20" s="7">
        <v>600.0</v>
      </c>
      <c r="AF20" s="7">
        <v>240.0</v>
      </c>
      <c r="AG20" s="7">
        <v>500.0</v>
      </c>
      <c r="AH20" s="7">
        <v>400.0</v>
      </c>
      <c r="AI20" s="7">
        <v>480.0</v>
      </c>
      <c r="AJ20" s="7">
        <v>480.0</v>
      </c>
      <c r="AK20" s="7">
        <v>200.0</v>
      </c>
      <c r="AL20" s="7">
        <v>240.0</v>
      </c>
      <c r="AM20" s="7">
        <v>240.0</v>
      </c>
      <c r="AN20" s="7">
        <v>240.0</v>
      </c>
      <c r="AO20" s="7">
        <v>300.0</v>
      </c>
      <c r="AP20" s="7">
        <v>500.0</v>
      </c>
    </row>
    <row r="21">
      <c r="A21" s="6">
        <v>44722.56018392361</v>
      </c>
      <c r="B21" s="7" t="s">
        <v>68</v>
      </c>
      <c r="C21" s="7" t="s">
        <v>212</v>
      </c>
      <c r="D21" s="8" t="s">
        <v>213</v>
      </c>
      <c r="E21" s="7" t="s">
        <v>212</v>
      </c>
      <c r="F21" s="7" t="s">
        <v>214</v>
      </c>
      <c r="G21" s="9">
        <v>2.513011E7</v>
      </c>
      <c r="H21" s="5" t="s">
        <v>215</v>
      </c>
      <c r="I21" s="7" t="s">
        <v>216</v>
      </c>
      <c r="J21" s="11" t="s">
        <v>217</v>
      </c>
      <c r="K21" s="11" t="s">
        <v>218</v>
      </c>
      <c r="L21" s="9" t="s">
        <v>219</v>
      </c>
      <c r="M21" s="9" t="s">
        <v>220</v>
      </c>
      <c r="N21" s="9" t="s">
        <v>221</v>
      </c>
      <c r="O21" s="11" t="s">
        <v>212</v>
      </c>
      <c r="P21" s="7">
        <v>250.0</v>
      </c>
      <c r="Q21" s="7">
        <v>80.0</v>
      </c>
      <c r="R21" s="7">
        <v>350.0</v>
      </c>
      <c r="S21" s="7">
        <v>300.0</v>
      </c>
      <c r="T21" s="7">
        <v>20.0</v>
      </c>
      <c r="U21" s="7">
        <v>250.0</v>
      </c>
      <c r="V21" s="7">
        <v>250.0</v>
      </c>
      <c r="W21" s="7">
        <v>100.0</v>
      </c>
      <c r="X21" s="7">
        <v>195.0</v>
      </c>
      <c r="Y21" s="7">
        <v>30.0</v>
      </c>
      <c r="Z21" s="7">
        <v>200.0</v>
      </c>
      <c r="AA21" s="7">
        <v>100.0</v>
      </c>
      <c r="AB21" s="7">
        <v>0.0</v>
      </c>
      <c r="AC21" s="7">
        <v>90.0</v>
      </c>
      <c r="AD21" s="7">
        <v>550.0</v>
      </c>
      <c r="AE21" s="7">
        <v>30.0</v>
      </c>
      <c r="AF21" s="7">
        <v>30.0</v>
      </c>
      <c r="AG21" s="7">
        <v>150.0</v>
      </c>
      <c r="AH21" s="7">
        <v>400.0</v>
      </c>
      <c r="AI21" s="7">
        <v>0.0</v>
      </c>
      <c r="AJ21" s="7">
        <v>180.0</v>
      </c>
      <c r="AK21" s="7">
        <v>10.0</v>
      </c>
      <c r="AL21" s="7">
        <v>250.0</v>
      </c>
      <c r="AM21" s="7">
        <v>0.0</v>
      </c>
      <c r="AN21" s="7">
        <v>350.0</v>
      </c>
      <c r="AO21" s="7">
        <v>50.0</v>
      </c>
      <c r="AP21" s="7">
        <v>200.0</v>
      </c>
    </row>
    <row r="22">
      <c r="A22" s="6">
        <v>44722.58636380787</v>
      </c>
      <c r="B22" s="7" t="s">
        <v>222</v>
      </c>
      <c r="C22" s="7" t="s">
        <v>223</v>
      </c>
      <c r="D22" s="8" t="s">
        <v>224</v>
      </c>
      <c r="E22" s="7" t="s">
        <v>223</v>
      </c>
      <c r="F22" s="7" t="s">
        <v>225</v>
      </c>
      <c r="G22" s="9">
        <v>2.5049496E7</v>
      </c>
      <c r="H22" s="5" t="s">
        <v>226</v>
      </c>
      <c r="I22" s="7" t="s">
        <v>227</v>
      </c>
      <c r="J22" s="11" t="s">
        <v>228</v>
      </c>
      <c r="K22" s="11" t="s">
        <v>229</v>
      </c>
      <c r="L22" s="9" t="s">
        <v>85</v>
      </c>
      <c r="M22" s="9" t="s">
        <v>230</v>
      </c>
      <c r="N22" s="9">
        <v>8.3998170546E10</v>
      </c>
      <c r="O22" s="11" t="s">
        <v>231</v>
      </c>
      <c r="P22" s="7">
        <v>400.0</v>
      </c>
      <c r="Q22" s="7">
        <v>200.0</v>
      </c>
      <c r="R22" s="7">
        <v>800.0</v>
      </c>
      <c r="S22" s="7">
        <v>350.0</v>
      </c>
      <c r="T22" s="7">
        <v>20.0</v>
      </c>
      <c r="U22" s="7">
        <v>700.0</v>
      </c>
      <c r="V22" s="7">
        <v>600.0</v>
      </c>
      <c r="W22" s="7">
        <v>400.0</v>
      </c>
      <c r="X22" s="7">
        <v>300.0</v>
      </c>
      <c r="Y22" s="7">
        <v>40.0</v>
      </c>
      <c r="Z22" s="7">
        <v>600.0</v>
      </c>
      <c r="AA22" s="7">
        <v>0.0</v>
      </c>
      <c r="AB22" s="7">
        <v>0.0</v>
      </c>
      <c r="AC22" s="7">
        <v>400.0</v>
      </c>
      <c r="AD22" s="7">
        <v>0.0</v>
      </c>
      <c r="AE22" s="7">
        <v>200.0</v>
      </c>
      <c r="AF22" s="7">
        <v>40.0</v>
      </c>
      <c r="AG22" s="7">
        <v>400.0</v>
      </c>
      <c r="AH22" s="7">
        <v>600.0</v>
      </c>
      <c r="AI22" s="7">
        <v>0.0</v>
      </c>
      <c r="AJ22" s="7">
        <v>400.0</v>
      </c>
      <c r="AK22" s="7">
        <v>40.0</v>
      </c>
      <c r="AL22" s="7">
        <v>600.0</v>
      </c>
      <c r="AM22" s="7">
        <v>0.0</v>
      </c>
      <c r="AN22" s="7">
        <v>600.0</v>
      </c>
      <c r="AO22" s="7">
        <v>140.0</v>
      </c>
      <c r="AP22" s="7">
        <v>600.0</v>
      </c>
    </row>
    <row r="23">
      <c r="A23" s="6">
        <v>44722.60457643519</v>
      </c>
      <c r="B23" s="7" t="s">
        <v>232</v>
      </c>
      <c r="C23" s="7" t="s">
        <v>233</v>
      </c>
      <c r="D23" s="14" t="s">
        <v>234</v>
      </c>
      <c r="E23" s="7" t="s">
        <v>233</v>
      </c>
      <c r="F23" s="7" t="s">
        <v>235</v>
      </c>
      <c r="G23" s="9">
        <v>2.5054155E7</v>
      </c>
      <c r="H23" s="5" t="s">
        <v>236</v>
      </c>
      <c r="I23" s="7" t="s">
        <v>237</v>
      </c>
      <c r="J23" s="11" t="s">
        <v>235</v>
      </c>
      <c r="K23" s="11" t="s">
        <v>238</v>
      </c>
      <c r="L23" s="9" t="s">
        <v>239</v>
      </c>
      <c r="M23" s="9">
        <v>5.859E7</v>
      </c>
      <c r="N23" s="9">
        <v>9.88099584E8</v>
      </c>
      <c r="O23" s="11" t="s">
        <v>233</v>
      </c>
      <c r="P23" s="7">
        <v>0.0</v>
      </c>
      <c r="Q23" s="7">
        <v>0.0</v>
      </c>
      <c r="R23" s="7">
        <v>0.0</v>
      </c>
      <c r="S23" s="7">
        <v>0.0</v>
      </c>
      <c r="T23" s="7">
        <v>0.0</v>
      </c>
      <c r="U23" s="7">
        <v>0.0</v>
      </c>
      <c r="V23" s="7">
        <v>40.0</v>
      </c>
      <c r="W23" s="7">
        <v>10.0</v>
      </c>
      <c r="X23" s="7">
        <v>15.0</v>
      </c>
      <c r="Y23" s="7">
        <v>15.0</v>
      </c>
      <c r="Z23" s="7">
        <v>0.0</v>
      </c>
      <c r="AA23" s="7">
        <v>0.0</v>
      </c>
      <c r="AB23" s="7">
        <v>0.0</v>
      </c>
      <c r="AC23" s="7">
        <v>0.0</v>
      </c>
      <c r="AD23" s="7">
        <v>60.0</v>
      </c>
      <c r="AE23" s="7">
        <v>100.0</v>
      </c>
      <c r="AF23" s="7">
        <v>0.0</v>
      </c>
      <c r="AG23" s="7">
        <v>15.0</v>
      </c>
      <c r="AH23" s="7">
        <v>0.0</v>
      </c>
      <c r="AI23" s="7">
        <v>0.0</v>
      </c>
      <c r="AJ23" s="7">
        <v>50.0</v>
      </c>
      <c r="AK23" s="7">
        <v>30.0</v>
      </c>
      <c r="AL23" s="7">
        <v>0.0</v>
      </c>
      <c r="AM23" s="7">
        <v>0.0</v>
      </c>
      <c r="AN23" s="7">
        <v>30.0</v>
      </c>
      <c r="AO23" s="7">
        <v>0.0</v>
      </c>
      <c r="AP23" s="7">
        <v>20.0</v>
      </c>
    </row>
    <row r="24">
      <c r="A24" s="6">
        <v>44722.62688542824</v>
      </c>
      <c r="B24" s="7" t="s">
        <v>240</v>
      </c>
      <c r="C24" s="7" t="s">
        <v>241</v>
      </c>
      <c r="D24" s="8">
        <v>8.8345653472E10</v>
      </c>
      <c r="E24" s="7" t="s">
        <v>241</v>
      </c>
      <c r="F24" s="7" t="s">
        <v>242</v>
      </c>
      <c r="G24" s="9">
        <v>2.5047116E7</v>
      </c>
      <c r="H24" s="5" t="s">
        <v>243</v>
      </c>
      <c r="I24" s="7" t="s">
        <v>244</v>
      </c>
      <c r="J24" s="11" t="s">
        <v>245</v>
      </c>
      <c r="K24" s="11" t="s">
        <v>246</v>
      </c>
      <c r="L24" s="9" t="s">
        <v>48</v>
      </c>
      <c r="M24" s="9" t="s">
        <v>247</v>
      </c>
      <c r="N24" s="9">
        <v>8.3996632271E10</v>
      </c>
      <c r="O24" s="11" t="s">
        <v>248</v>
      </c>
      <c r="P24" s="7">
        <v>200.0</v>
      </c>
      <c r="Q24" s="7">
        <v>16.0</v>
      </c>
      <c r="R24" s="7">
        <v>276.0</v>
      </c>
      <c r="S24" s="7">
        <v>144.0</v>
      </c>
      <c r="T24" s="7">
        <v>20.0</v>
      </c>
      <c r="U24" s="7">
        <v>0.0</v>
      </c>
      <c r="V24" s="7">
        <v>80.0</v>
      </c>
      <c r="W24" s="7">
        <v>112.0</v>
      </c>
      <c r="X24" s="7">
        <v>192.0</v>
      </c>
      <c r="Y24" s="7">
        <v>16.0</v>
      </c>
      <c r="Z24" s="7">
        <v>128.0</v>
      </c>
      <c r="AA24" s="7">
        <v>140.0</v>
      </c>
      <c r="AB24" s="7">
        <v>0.0</v>
      </c>
      <c r="AC24" s="7">
        <v>0.0</v>
      </c>
      <c r="AD24" s="7">
        <v>240.0</v>
      </c>
      <c r="AE24" s="7">
        <v>120.0</v>
      </c>
      <c r="AF24" s="7">
        <v>24.0</v>
      </c>
      <c r="AG24" s="7">
        <v>100.0</v>
      </c>
      <c r="AH24" s="7">
        <v>160.0</v>
      </c>
      <c r="AI24" s="7">
        <v>0.0</v>
      </c>
      <c r="AJ24" s="7">
        <v>80.0</v>
      </c>
      <c r="AK24" s="7">
        <v>16.0</v>
      </c>
      <c r="AL24" s="7">
        <v>80.0</v>
      </c>
      <c r="AM24" s="7">
        <v>0.0</v>
      </c>
      <c r="AN24" s="7">
        <v>0.0</v>
      </c>
      <c r="AO24" s="7">
        <v>72.0</v>
      </c>
      <c r="AP24" s="7">
        <v>308.0</v>
      </c>
    </row>
    <row r="25">
      <c r="A25" s="6">
        <v>44722.679679583336</v>
      </c>
      <c r="B25" s="7" t="s">
        <v>249</v>
      </c>
      <c r="C25" s="7" t="s">
        <v>250</v>
      </c>
      <c r="D25" s="8" t="s">
        <v>251</v>
      </c>
      <c r="E25" s="7" t="s">
        <v>252</v>
      </c>
      <c r="F25" s="7" t="s">
        <v>253</v>
      </c>
      <c r="G25" s="9">
        <v>2.5048848E7</v>
      </c>
      <c r="H25" s="5" t="s">
        <v>254</v>
      </c>
      <c r="I25" s="10" t="s">
        <v>255</v>
      </c>
      <c r="J25" s="11" t="s">
        <v>253</v>
      </c>
      <c r="K25" s="11" t="s">
        <v>256</v>
      </c>
      <c r="L25" s="9" t="s">
        <v>48</v>
      </c>
      <c r="M25" s="9">
        <v>5.858E7</v>
      </c>
      <c r="N25" s="9" t="s">
        <v>257</v>
      </c>
      <c r="O25" s="11" t="s">
        <v>258</v>
      </c>
      <c r="P25" s="7">
        <v>0.0</v>
      </c>
      <c r="Q25" s="7">
        <v>3.0</v>
      </c>
      <c r="R25" s="7">
        <v>0.0</v>
      </c>
      <c r="S25" s="7">
        <v>5.0</v>
      </c>
      <c r="T25" s="7">
        <v>0.0</v>
      </c>
      <c r="U25" s="7">
        <v>40.0</v>
      </c>
      <c r="V25" s="7">
        <v>0.0</v>
      </c>
      <c r="W25" s="7">
        <v>10.0</v>
      </c>
      <c r="X25" s="7">
        <v>10.0</v>
      </c>
      <c r="Y25" s="7">
        <v>2.0</v>
      </c>
      <c r="Z25" s="7">
        <v>0.0</v>
      </c>
      <c r="AA25" s="7">
        <v>0.0</v>
      </c>
      <c r="AB25" s="7">
        <v>0.0</v>
      </c>
      <c r="AC25" s="7">
        <v>0.0</v>
      </c>
      <c r="AD25" s="7">
        <v>30.0</v>
      </c>
      <c r="AE25" s="7">
        <v>40.0</v>
      </c>
      <c r="AF25" s="7">
        <v>0.0</v>
      </c>
      <c r="AG25" s="7">
        <v>0.0</v>
      </c>
      <c r="AH25" s="7">
        <v>0.0</v>
      </c>
      <c r="AI25" s="7">
        <v>0.0</v>
      </c>
      <c r="AJ25" s="7">
        <v>6.0</v>
      </c>
      <c r="AK25" s="7">
        <v>15.0</v>
      </c>
      <c r="AL25" s="7">
        <v>20.0</v>
      </c>
      <c r="AM25" s="7">
        <v>10.0</v>
      </c>
      <c r="AN25" s="7">
        <v>10.0</v>
      </c>
      <c r="AO25" s="7">
        <v>0.0</v>
      </c>
      <c r="AP25" s="7">
        <v>10.0</v>
      </c>
    </row>
    <row r="26" hidden="1">
      <c r="D26" s="16"/>
      <c r="G26" s="17"/>
      <c r="H26" s="1"/>
      <c r="J26" s="4"/>
      <c r="K26" s="4"/>
      <c r="L26" s="17"/>
      <c r="M26" s="17"/>
      <c r="N26" s="17"/>
      <c r="O26" s="4"/>
    </row>
    <row r="27" hidden="1">
      <c r="D27" s="16"/>
      <c r="G27" s="17"/>
      <c r="H27" s="1"/>
      <c r="J27" s="4"/>
      <c r="K27" s="4"/>
      <c r="L27" s="17"/>
      <c r="M27" s="17"/>
      <c r="N27" s="17"/>
      <c r="O27" s="4"/>
    </row>
    <row r="28" hidden="1">
      <c r="A28" s="18"/>
      <c r="B28" s="18"/>
      <c r="C28" s="18"/>
      <c r="D28" s="19"/>
      <c r="E28" s="18"/>
      <c r="F28" s="18"/>
      <c r="G28" s="20"/>
      <c r="H28" s="21"/>
      <c r="I28" s="18"/>
      <c r="J28" s="22"/>
      <c r="K28" s="22"/>
      <c r="L28" s="20"/>
      <c r="M28" s="20"/>
      <c r="N28" s="20"/>
      <c r="O28" s="23" t="s">
        <v>259</v>
      </c>
      <c r="P28" s="18">
        <f t="shared" ref="P28:AP28" si="1">SUM(P2:P27)</f>
        <v>3365</v>
      </c>
      <c r="Q28" s="18">
        <f t="shared" si="1"/>
        <v>1634</v>
      </c>
      <c r="R28" s="18">
        <f t="shared" si="1"/>
        <v>7796</v>
      </c>
      <c r="S28" s="18">
        <f t="shared" si="1"/>
        <v>5294</v>
      </c>
      <c r="T28" s="18">
        <f t="shared" si="1"/>
        <v>765</v>
      </c>
      <c r="U28" s="18">
        <f t="shared" si="1"/>
        <v>9860</v>
      </c>
      <c r="V28" s="18">
        <f t="shared" si="1"/>
        <v>4405</v>
      </c>
      <c r="W28" s="18">
        <f t="shared" si="1"/>
        <v>3172</v>
      </c>
      <c r="X28" s="18">
        <f t="shared" si="1"/>
        <v>2542</v>
      </c>
      <c r="Y28" s="18">
        <f t="shared" si="1"/>
        <v>761</v>
      </c>
      <c r="Z28" s="18">
        <f t="shared" si="1"/>
        <v>4715</v>
      </c>
      <c r="AA28" s="18">
        <f t="shared" si="1"/>
        <v>3170</v>
      </c>
      <c r="AB28" s="18">
        <f t="shared" si="1"/>
        <v>1795</v>
      </c>
      <c r="AC28" s="18">
        <f t="shared" si="1"/>
        <v>3530</v>
      </c>
      <c r="AD28" s="18">
        <f t="shared" si="1"/>
        <v>6287</v>
      </c>
      <c r="AE28" s="18">
        <f t="shared" si="1"/>
        <v>6800</v>
      </c>
      <c r="AF28" s="18">
        <f t="shared" si="1"/>
        <v>899</v>
      </c>
      <c r="AG28" s="18">
        <f t="shared" si="1"/>
        <v>4895</v>
      </c>
      <c r="AH28" s="18">
        <f t="shared" si="1"/>
        <v>2947.5</v>
      </c>
      <c r="AI28" s="18">
        <f t="shared" si="1"/>
        <v>1070</v>
      </c>
      <c r="AJ28" s="18">
        <f t="shared" si="1"/>
        <v>2700</v>
      </c>
      <c r="AK28" s="18">
        <f t="shared" si="1"/>
        <v>1156</v>
      </c>
      <c r="AL28" s="18">
        <f t="shared" si="1"/>
        <v>4521.5</v>
      </c>
      <c r="AM28" s="18">
        <f t="shared" si="1"/>
        <v>2276.5</v>
      </c>
      <c r="AN28" s="18">
        <f t="shared" si="1"/>
        <v>4457.5</v>
      </c>
      <c r="AO28" s="18">
        <f t="shared" si="1"/>
        <v>1407.5</v>
      </c>
      <c r="AP28" s="18">
        <f t="shared" si="1"/>
        <v>5309.5</v>
      </c>
    </row>
    <row r="29" hidden="1">
      <c r="A29" s="24"/>
      <c r="B29" s="24"/>
      <c r="C29" s="24"/>
      <c r="D29" s="25"/>
      <c r="E29" s="24"/>
      <c r="F29" s="24"/>
      <c r="G29" s="26"/>
      <c r="H29" s="27"/>
      <c r="I29" s="24"/>
      <c r="J29" s="28"/>
      <c r="K29" s="28"/>
      <c r="L29" s="26"/>
      <c r="M29" s="26"/>
      <c r="N29" s="26"/>
      <c r="O29" s="29" t="s">
        <v>260</v>
      </c>
      <c r="P29" s="24">
        <f>P28*5</f>
        <v>16825</v>
      </c>
      <c r="Q29" s="24">
        <f>Q28*7.17</f>
        <v>11715.78</v>
      </c>
      <c r="R29" s="24">
        <f>R28*4.5</f>
        <v>35082</v>
      </c>
      <c r="S29" s="24">
        <f>S28*4</f>
        <v>21176</v>
      </c>
      <c r="T29" s="24">
        <f>T28*4.5</f>
        <v>3442.5</v>
      </c>
      <c r="U29" s="24">
        <f>U28*5</f>
        <v>49300</v>
      </c>
      <c r="V29" s="24">
        <f>V28*11.67</f>
        <v>51406.35</v>
      </c>
      <c r="W29" s="24">
        <f>W28*5.33</f>
        <v>16906.76</v>
      </c>
      <c r="X29" s="24">
        <f>X28*5.83</f>
        <v>14819.86</v>
      </c>
      <c r="Y29" s="24">
        <f>Y28*7</f>
        <v>5327</v>
      </c>
      <c r="Z29" s="24">
        <f>Z28*7.67</f>
        <v>36164.05</v>
      </c>
      <c r="AA29" s="24">
        <f>AA28*4</f>
        <v>12680</v>
      </c>
      <c r="AB29" s="24">
        <f>AB28*3.27</f>
        <v>5869.65</v>
      </c>
      <c r="AC29" s="24">
        <f>AC28*25.67</f>
        <v>90615.1</v>
      </c>
      <c r="AD29" s="24">
        <f>AD28*21</f>
        <v>132027</v>
      </c>
      <c r="AE29" s="24">
        <f>AE28*3.87</f>
        <v>26316</v>
      </c>
      <c r="AF29" s="24">
        <f>AF28*4.33</f>
        <v>3892.67</v>
      </c>
      <c r="AG29" s="24">
        <f>AG28*4</f>
        <v>19580</v>
      </c>
      <c r="AH29" s="24">
        <f>AH28*3.33</f>
        <v>9815.175</v>
      </c>
      <c r="AI29" s="24">
        <f>AI28*25</f>
        <v>26750</v>
      </c>
      <c r="AJ29" s="24">
        <f>AJ28*19.33</f>
        <v>52191</v>
      </c>
      <c r="AK29" s="24">
        <f>AK28*3.83</f>
        <v>4427.48</v>
      </c>
      <c r="AL29" s="24">
        <f>AL28*8.83</f>
        <v>39924.845</v>
      </c>
      <c r="AM29" s="24">
        <f>AM28*9.33</f>
        <v>21239.745</v>
      </c>
      <c r="AN29" s="24">
        <f>AN28*8.17</f>
        <v>36417.775</v>
      </c>
      <c r="AO29" s="24">
        <f>AO28*29.63</f>
        <v>41704.225</v>
      </c>
      <c r="AP29" s="24">
        <f>AP28*4</f>
        <v>21238</v>
      </c>
    </row>
    <row r="30">
      <c r="D30" s="16"/>
      <c r="G30" s="17"/>
      <c r="H30" s="1"/>
      <c r="J30" s="4"/>
      <c r="K30" s="4"/>
      <c r="L30" s="17"/>
      <c r="M30" s="17"/>
      <c r="N30" s="17"/>
      <c r="O30" s="4"/>
    </row>
    <row r="31">
      <c r="D31" s="16"/>
      <c r="G31" s="17"/>
      <c r="H31" s="1"/>
      <c r="J31" s="4"/>
      <c r="K31" s="4"/>
      <c r="L31" s="17"/>
      <c r="M31" s="17"/>
      <c r="N31" s="17"/>
      <c r="O31" s="4"/>
    </row>
    <row r="32">
      <c r="D32" s="16"/>
      <c r="G32" s="17"/>
      <c r="H32" s="1"/>
      <c r="J32" s="4"/>
      <c r="K32" s="4"/>
      <c r="L32" s="17"/>
      <c r="M32" s="17"/>
      <c r="N32" s="17"/>
      <c r="O32" s="4"/>
    </row>
    <row r="33">
      <c r="D33" s="16"/>
      <c r="G33" s="17"/>
      <c r="H33" s="1"/>
      <c r="J33" s="4"/>
      <c r="K33" s="4"/>
      <c r="L33" s="17"/>
      <c r="M33" s="17"/>
      <c r="N33" s="17"/>
      <c r="O33" s="4"/>
    </row>
    <row r="34">
      <c r="D34" s="16"/>
      <c r="G34" s="17"/>
      <c r="H34" s="1"/>
      <c r="J34" s="4"/>
      <c r="K34" s="4"/>
      <c r="L34" s="17"/>
      <c r="M34" s="17"/>
      <c r="N34" s="17"/>
      <c r="O34" s="4"/>
    </row>
    <row r="35">
      <c r="D35" s="16"/>
      <c r="G35" s="17"/>
      <c r="H35" s="1"/>
      <c r="J35" s="4"/>
      <c r="K35" s="4"/>
      <c r="L35" s="17"/>
      <c r="M35" s="17"/>
      <c r="N35" s="17"/>
      <c r="O35" s="4"/>
    </row>
    <row r="36">
      <c r="D36" s="16"/>
      <c r="G36" s="17"/>
      <c r="H36" s="1"/>
      <c r="J36" s="4"/>
      <c r="K36" s="4"/>
      <c r="L36" s="17"/>
      <c r="M36" s="17"/>
      <c r="N36" s="17"/>
      <c r="O36" s="4"/>
    </row>
    <row r="37">
      <c r="D37" s="16"/>
      <c r="G37" s="17"/>
      <c r="H37" s="1"/>
      <c r="J37" s="4"/>
      <c r="K37" s="4"/>
      <c r="L37" s="17"/>
      <c r="M37" s="17"/>
      <c r="N37" s="17"/>
      <c r="O37" s="4"/>
    </row>
    <row r="38">
      <c r="D38" s="16"/>
      <c r="G38" s="17"/>
      <c r="H38" s="1"/>
      <c r="J38" s="4"/>
      <c r="K38" s="4"/>
      <c r="L38" s="17"/>
      <c r="M38" s="17"/>
      <c r="N38" s="17"/>
      <c r="O38" s="4"/>
    </row>
    <row r="39">
      <c r="D39" s="16"/>
      <c r="G39" s="17"/>
      <c r="H39" s="1"/>
      <c r="J39" s="4"/>
      <c r="K39" s="4"/>
      <c r="L39" s="17"/>
      <c r="M39" s="17"/>
      <c r="N39" s="17"/>
      <c r="O39" s="4"/>
    </row>
    <row r="40">
      <c r="D40" s="16"/>
      <c r="G40" s="17"/>
      <c r="H40" s="1"/>
      <c r="J40" s="4"/>
      <c r="K40" s="4"/>
      <c r="L40" s="17"/>
      <c r="M40" s="17"/>
      <c r="N40" s="17"/>
      <c r="O40" s="4"/>
    </row>
    <row r="41">
      <c r="D41" s="16"/>
      <c r="G41" s="17"/>
      <c r="H41" s="1"/>
      <c r="J41" s="4"/>
      <c r="K41" s="4"/>
      <c r="L41" s="17"/>
      <c r="M41" s="17"/>
      <c r="N41" s="17"/>
      <c r="O41" s="4"/>
    </row>
    <row r="42">
      <c r="D42" s="16"/>
      <c r="G42" s="17"/>
      <c r="H42" s="1"/>
      <c r="J42" s="4"/>
      <c r="K42" s="4"/>
      <c r="L42" s="17"/>
      <c r="M42" s="17"/>
      <c r="N42" s="17"/>
      <c r="O42" s="4"/>
    </row>
    <row r="43">
      <c r="D43" s="16"/>
      <c r="G43" s="17"/>
      <c r="H43" s="1"/>
      <c r="J43" s="4"/>
      <c r="K43" s="4"/>
      <c r="L43" s="17"/>
      <c r="M43" s="17"/>
      <c r="N43" s="17"/>
      <c r="O43" s="4"/>
    </row>
    <row r="44">
      <c r="D44" s="16"/>
      <c r="G44" s="17"/>
      <c r="H44" s="1"/>
      <c r="J44" s="4"/>
      <c r="K44" s="4"/>
      <c r="L44" s="17"/>
      <c r="M44" s="17"/>
      <c r="N44" s="17"/>
      <c r="O44" s="4"/>
    </row>
    <row r="45">
      <c r="D45" s="16"/>
      <c r="G45" s="17"/>
      <c r="H45" s="1"/>
      <c r="J45" s="4"/>
      <c r="K45" s="4"/>
      <c r="L45" s="17"/>
      <c r="M45" s="17"/>
      <c r="N45" s="17"/>
      <c r="O45" s="4"/>
    </row>
    <row r="46">
      <c r="D46" s="16"/>
      <c r="G46" s="17"/>
      <c r="H46" s="1"/>
      <c r="J46" s="4"/>
      <c r="K46" s="4"/>
      <c r="L46" s="17"/>
      <c r="M46" s="17"/>
      <c r="N46" s="17"/>
      <c r="O46" s="4"/>
    </row>
    <row r="47">
      <c r="D47" s="16"/>
      <c r="G47" s="17"/>
      <c r="H47" s="1"/>
      <c r="J47" s="4"/>
      <c r="K47" s="4"/>
      <c r="L47" s="17"/>
      <c r="M47" s="17"/>
      <c r="N47" s="17"/>
      <c r="O47" s="4"/>
    </row>
    <row r="48">
      <c r="D48" s="16"/>
      <c r="G48" s="17"/>
      <c r="H48" s="1"/>
      <c r="J48" s="4"/>
      <c r="K48" s="4"/>
      <c r="L48" s="17"/>
      <c r="M48" s="17"/>
      <c r="N48" s="17"/>
      <c r="O48" s="4"/>
    </row>
    <row r="49">
      <c r="D49" s="16"/>
      <c r="G49" s="17"/>
      <c r="H49" s="1"/>
      <c r="J49" s="4"/>
      <c r="K49" s="4"/>
      <c r="L49" s="17"/>
      <c r="M49" s="17"/>
      <c r="N49" s="17"/>
      <c r="O49" s="4"/>
    </row>
    <row r="50">
      <c r="D50" s="16"/>
      <c r="G50" s="17"/>
      <c r="H50" s="1"/>
      <c r="J50" s="4"/>
      <c r="K50" s="4"/>
      <c r="L50" s="17"/>
      <c r="M50" s="17"/>
      <c r="N50" s="17"/>
      <c r="O50" s="4"/>
    </row>
    <row r="51">
      <c r="D51" s="16"/>
      <c r="G51" s="17"/>
      <c r="H51" s="1"/>
      <c r="J51" s="4"/>
      <c r="K51" s="4"/>
      <c r="L51" s="17"/>
      <c r="M51" s="17"/>
      <c r="N51" s="17"/>
      <c r="O51" s="4"/>
    </row>
    <row r="52">
      <c r="D52" s="16"/>
      <c r="G52" s="17"/>
      <c r="H52" s="1"/>
      <c r="J52" s="4"/>
      <c r="K52" s="4"/>
      <c r="L52" s="17"/>
      <c r="M52" s="17"/>
      <c r="N52" s="17"/>
      <c r="O52" s="4"/>
    </row>
    <row r="53">
      <c r="D53" s="16"/>
      <c r="G53" s="17"/>
      <c r="H53" s="1"/>
      <c r="J53" s="4"/>
      <c r="K53" s="4"/>
      <c r="L53" s="17"/>
      <c r="M53" s="17"/>
      <c r="N53" s="17"/>
      <c r="O53" s="4"/>
    </row>
    <row r="54">
      <c r="D54" s="16"/>
      <c r="G54" s="17"/>
      <c r="H54" s="1"/>
      <c r="J54" s="4"/>
      <c r="K54" s="4"/>
      <c r="L54" s="17"/>
      <c r="M54" s="17"/>
      <c r="N54" s="17"/>
      <c r="O54" s="4"/>
    </row>
    <row r="55">
      <c r="D55" s="16"/>
      <c r="G55" s="17"/>
      <c r="H55" s="1"/>
      <c r="J55" s="4"/>
      <c r="K55" s="4"/>
      <c r="L55" s="17"/>
      <c r="M55" s="17"/>
      <c r="N55" s="17"/>
      <c r="O55" s="4"/>
    </row>
    <row r="56">
      <c r="D56" s="16"/>
      <c r="G56" s="17"/>
      <c r="H56" s="1"/>
      <c r="J56" s="4"/>
      <c r="K56" s="4"/>
      <c r="L56" s="17"/>
      <c r="M56" s="17"/>
      <c r="N56" s="17"/>
      <c r="O56" s="4"/>
    </row>
    <row r="57">
      <c r="D57" s="16"/>
      <c r="G57" s="17"/>
      <c r="H57" s="1"/>
      <c r="J57" s="4"/>
      <c r="K57" s="4"/>
      <c r="L57" s="17"/>
      <c r="M57" s="17"/>
      <c r="N57" s="17"/>
      <c r="O57" s="4"/>
    </row>
    <row r="58">
      <c r="D58" s="16"/>
      <c r="G58" s="17"/>
      <c r="H58" s="1"/>
      <c r="J58" s="4"/>
      <c r="K58" s="4"/>
      <c r="L58" s="17"/>
      <c r="M58" s="17"/>
      <c r="N58" s="17"/>
      <c r="O58" s="4"/>
    </row>
    <row r="59">
      <c r="D59" s="16"/>
      <c r="G59" s="17"/>
      <c r="H59" s="1"/>
      <c r="J59" s="4"/>
      <c r="K59" s="4"/>
      <c r="L59" s="17"/>
      <c r="M59" s="17"/>
      <c r="N59" s="17"/>
      <c r="O59" s="4"/>
    </row>
    <row r="60">
      <c r="D60" s="16"/>
      <c r="G60" s="17"/>
      <c r="H60" s="1"/>
      <c r="J60" s="4"/>
      <c r="K60" s="4"/>
      <c r="L60" s="17"/>
      <c r="M60" s="17"/>
      <c r="N60" s="17"/>
      <c r="O60" s="4"/>
    </row>
    <row r="61">
      <c r="D61" s="16"/>
      <c r="G61" s="17"/>
      <c r="H61" s="1"/>
      <c r="J61" s="4"/>
      <c r="K61" s="4"/>
      <c r="L61" s="17"/>
      <c r="M61" s="17"/>
      <c r="N61" s="17"/>
      <c r="O61" s="4"/>
    </row>
    <row r="62">
      <c r="D62" s="16"/>
      <c r="G62" s="17"/>
      <c r="H62" s="1"/>
      <c r="J62" s="4"/>
      <c r="K62" s="4"/>
      <c r="L62" s="17"/>
      <c r="M62" s="17"/>
      <c r="N62" s="17"/>
      <c r="O62" s="4"/>
    </row>
    <row r="63">
      <c r="D63" s="16"/>
      <c r="G63" s="17"/>
      <c r="H63" s="1"/>
      <c r="J63" s="4"/>
      <c r="K63" s="4"/>
      <c r="L63" s="17"/>
      <c r="M63" s="17"/>
      <c r="N63" s="17"/>
      <c r="O63" s="4"/>
    </row>
    <row r="64">
      <c r="D64" s="16"/>
      <c r="G64" s="17"/>
      <c r="H64" s="1"/>
      <c r="J64" s="4"/>
      <c r="K64" s="4"/>
      <c r="L64" s="17"/>
      <c r="M64" s="17"/>
      <c r="N64" s="17"/>
      <c r="O64" s="4"/>
    </row>
    <row r="65">
      <c r="D65" s="16"/>
      <c r="G65" s="17"/>
      <c r="H65" s="1"/>
      <c r="J65" s="4"/>
      <c r="K65" s="4"/>
      <c r="L65" s="17"/>
      <c r="M65" s="17"/>
      <c r="N65" s="17"/>
      <c r="O65" s="4"/>
    </row>
    <row r="66">
      <c r="D66" s="16"/>
      <c r="G66" s="17"/>
      <c r="H66" s="1"/>
      <c r="J66" s="4"/>
      <c r="K66" s="4"/>
      <c r="L66" s="17"/>
      <c r="M66" s="17"/>
      <c r="N66" s="17"/>
      <c r="O66" s="4"/>
    </row>
    <row r="67">
      <c r="D67" s="16"/>
      <c r="G67" s="17"/>
      <c r="H67" s="1"/>
      <c r="J67" s="4"/>
      <c r="K67" s="4"/>
      <c r="L67" s="17"/>
      <c r="M67" s="17"/>
      <c r="N67" s="17"/>
      <c r="O67" s="4"/>
    </row>
    <row r="68">
      <c r="D68" s="16"/>
      <c r="G68" s="17"/>
      <c r="H68" s="1"/>
      <c r="J68" s="4"/>
      <c r="K68" s="4"/>
      <c r="L68" s="17"/>
      <c r="M68" s="17"/>
      <c r="N68" s="17"/>
      <c r="O68" s="4"/>
    </row>
    <row r="69">
      <c r="D69" s="16"/>
      <c r="G69" s="17"/>
      <c r="H69" s="1"/>
      <c r="J69" s="4"/>
      <c r="K69" s="4"/>
      <c r="L69" s="17"/>
      <c r="M69" s="17"/>
      <c r="N69" s="17"/>
      <c r="O69" s="4"/>
    </row>
    <row r="70">
      <c r="D70" s="16"/>
      <c r="G70" s="17"/>
      <c r="H70" s="1"/>
      <c r="J70" s="4"/>
      <c r="K70" s="4"/>
      <c r="L70" s="17"/>
      <c r="M70" s="17"/>
      <c r="N70" s="17"/>
      <c r="O70" s="4"/>
    </row>
    <row r="71">
      <c r="D71" s="16"/>
      <c r="G71" s="17"/>
      <c r="H71" s="1"/>
      <c r="J71" s="4"/>
      <c r="K71" s="4"/>
      <c r="L71" s="17"/>
      <c r="M71" s="17"/>
      <c r="N71" s="17"/>
      <c r="O71" s="4"/>
    </row>
    <row r="72">
      <c r="D72" s="16"/>
      <c r="G72" s="17"/>
      <c r="H72" s="1"/>
      <c r="J72" s="4"/>
      <c r="K72" s="4"/>
      <c r="L72" s="17"/>
      <c r="M72" s="17"/>
      <c r="N72" s="17"/>
      <c r="O72" s="4"/>
    </row>
    <row r="73">
      <c r="D73" s="16"/>
      <c r="G73" s="17"/>
      <c r="H73" s="1"/>
      <c r="J73" s="4"/>
      <c r="K73" s="4"/>
      <c r="L73" s="17"/>
      <c r="M73" s="17"/>
      <c r="N73" s="17"/>
      <c r="O73" s="4"/>
    </row>
    <row r="74">
      <c r="D74" s="16"/>
      <c r="G74" s="17"/>
      <c r="H74" s="1"/>
      <c r="J74" s="4"/>
      <c r="K74" s="4"/>
      <c r="L74" s="17"/>
      <c r="M74" s="17"/>
      <c r="N74" s="17"/>
      <c r="O74" s="4"/>
    </row>
    <row r="75">
      <c r="D75" s="16"/>
      <c r="G75" s="17"/>
      <c r="H75" s="1"/>
      <c r="J75" s="4"/>
      <c r="K75" s="4"/>
      <c r="L75" s="17"/>
      <c r="M75" s="17"/>
      <c r="N75" s="17"/>
      <c r="O75" s="4"/>
    </row>
    <row r="76">
      <c r="D76" s="16"/>
      <c r="G76" s="17"/>
      <c r="H76" s="1"/>
      <c r="J76" s="4"/>
      <c r="K76" s="4"/>
      <c r="L76" s="17"/>
      <c r="M76" s="17"/>
      <c r="N76" s="17"/>
      <c r="O76" s="4"/>
    </row>
    <row r="77">
      <c r="D77" s="16"/>
      <c r="G77" s="17"/>
      <c r="H77" s="1"/>
      <c r="J77" s="4"/>
      <c r="K77" s="4"/>
      <c r="L77" s="17"/>
      <c r="M77" s="17"/>
      <c r="N77" s="17"/>
      <c r="O77" s="4"/>
    </row>
    <row r="78">
      <c r="D78" s="16"/>
      <c r="G78" s="17"/>
      <c r="H78" s="1"/>
      <c r="J78" s="4"/>
      <c r="K78" s="4"/>
      <c r="L78" s="17"/>
      <c r="M78" s="17"/>
      <c r="N78" s="17"/>
      <c r="O78" s="4"/>
    </row>
    <row r="79">
      <c r="D79" s="16"/>
      <c r="G79" s="17"/>
      <c r="H79" s="1"/>
      <c r="J79" s="4"/>
      <c r="K79" s="4"/>
      <c r="L79" s="17"/>
      <c r="M79" s="17"/>
      <c r="N79" s="17"/>
      <c r="O79" s="4"/>
    </row>
    <row r="80">
      <c r="D80" s="16"/>
      <c r="G80" s="17"/>
      <c r="H80" s="1"/>
      <c r="J80" s="4"/>
      <c r="K80" s="4"/>
      <c r="L80" s="17"/>
      <c r="M80" s="17"/>
      <c r="N80" s="17"/>
      <c r="O80" s="4"/>
    </row>
    <row r="81">
      <c r="D81" s="16"/>
      <c r="G81" s="17"/>
      <c r="H81" s="1"/>
      <c r="J81" s="4"/>
      <c r="K81" s="4"/>
      <c r="L81" s="17"/>
      <c r="M81" s="17"/>
      <c r="N81" s="17"/>
      <c r="O81" s="4"/>
    </row>
    <row r="82">
      <c r="D82" s="16"/>
      <c r="G82" s="17"/>
      <c r="H82" s="1"/>
      <c r="J82" s="4"/>
      <c r="K82" s="4"/>
      <c r="L82" s="17"/>
      <c r="M82" s="17"/>
      <c r="N82" s="17"/>
      <c r="O82" s="4"/>
    </row>
    <row r="83">
      <c r="D83" s="16"/>
      <c r="G83" s="17"/>
      <c r="H83" s="1"/>
      <c r="J83" s="4"/>
      <c r="K83" s="4"/>
      <c r="L83" s="17"/>
      <c r="M83" s="17"/>
      <c r="N83" s="17"/>
      <c r="O83" s="4"/>
    </row>
    <row r="84">
      <c r="D84" s="16"/>
      <c r="G84" s="17"/>
      <c r="H84" s="1"/>
      <c r="J84" s="4"/>
      <c r="K84" s="4"/>
      <c r="L84" s="17"/>
      <c r="M84" s="17"/>
      <c r="N84" s="17"/>
      <c r="O84" s="4"/>
    </row>
    <row r="85">
      <c r="D85" s="16"/>
      <c r="G85" s="17"/>
      <c r="H85" s="1"/>
      <c r="J85" s="4"/>
      <c r="K85" s="4"/>
      <c r="L85" s="17"/>
      <c r="M85" s="17"/>
      <c r="N85" s="17"/>
      <c r="O85" s="4"/>
    </row>
    <row r="86">
      <c r="D86" s="16"/>
      <c r="G86" s="17"/>
      <c r="H86" s="1"/>
      <c r="J86" s="4"/>
      <c r="K86" s="4"/>
      <c r="L86" s="17"/>
      <c r="M86" s="17"/>
      <c r="N86" s="17"/>
      <c r="O86" s="4"/>
    </row>
    <row r="87">
      <c r="D87" s="16"/>
      <c r="G87" s="17"/>
      <c r="H87" s="1"/>
      <c r="J87" s="4"/>
      <c r="K87" s="4"/>
      <c r="L87" s="17"/>
      <c r="M87" s="17"/>
      <c r="N87" s="17"/>
      <c r="O87" s="4"/>
    </row>
    <row r="88">
      <c r="D88" s="16"/>
      <c r="G88" s="17"/>
      <c r="H88" s="1"/>
      <c r="J88" s="4"/>
      <c r="K88" s="4"/>
      <c r="L88" s="17"/>
      <c r="M88" s="17"/>
      <c r="N88" s="17"/>
      <c r="O88" s="4"/>
    </row>
    <row r="89">
      <c r="D89" s="16"/>
      <c r="G89" s="17"/>
      <c r="H89" s="1"/>
      <c r="J89" s="4"/>
      <c r="K89" s="4"/>
      <c r="L89" s="17"/>
      <c r="M89" s="17"/>
      <c r="N89" s="17"/>
      <c r="O89" s="4"/>
    </row>
    <row r="90">
      <c r="D90" s="16"/>
      <c r="G90" s="17"/>
      <c r="H90" s="1"/>
      <c r="J90" s="4"/>
      <c r="K90" s="4"/>
      <c r="L90" s="17"/>
      <c r="M90" s="17"/>
      <c r="N90" s="17"/>
      <c r="O90" s="4"/>
    </row>
    <row r="91">
      <c r="D91" s="16"/>
      <c r="G91" s="17"/>
      <c r="H91" s="1"/>
      <c r="J91" s="4"/>
      <c r="K91" s="4"/>
      <c r="L91" s="17"/>
      <c r="M91" s="17"/>
      <c r="N91" s="17"/>
      <c r="O91" s="4"/>
    </row>
    <row r="92">
      <c r="D92" s="16"/>
      <c r="G92" s="17"/>
      <c r="H92" s="1"/>
      <c r="J92" s="4"/>
      <c r="K92" s="4"/>
      <c r="L92" s="17"/>
      <c r="M92" s="17"/>
      <c r="N92" s="17"/>
      <c r="O92" s="4"/>
    </row>
    <row r="93">
      <c r="D93" s="16"/>
      <c r="G93" s="17"/>
      <c r="H93" s="1"/>
      <c r="J93" s="4"/>
      <c r="K93" s="4"/>
      <c r="L93" s="17"/>
      <c r="M93" s="17"/>
      <c r="N93" s="17"/>
      <c r="O93" s="4"/>
    </row>
    <row r="94">
      <c r="D94" s="16"/>
      <c r="G94" s="17"/>
      <c r="H94" s="1"/>
      <c r="J94" s="4"/>
      <c r="K94" s="4"/>
      <c r="L94" s="17"/>
      <c r="M94" s="17"/>
      <c r="N94" s="17"/>
      <c r="O94" s="4"/>
    </row>
    <row r="95">
      <c r="D95" s="16"/>
      <c r="G95" s="17"/>
      <c r="H95" s="1"/>
      <c r="J95" s="4"/>
      <c r="K95" s="4"/>
      <c r="L95" s="17"/>
      <c r="M95" s="17"/>
      <c r="N95" s="17"/>
      <c r="O95" s="4"/>
    </row>
    <row r="96">
      <c r="D96" s="16"/>
      <c r="G96" s="17"/>
      <c r="H96" s="1"/>
      <c r="J96" s="4"/>
      <c r="K96" s="4"/>
      <c r="L96" s="17"/>
      <c r="M96" s="17"/>
      <c r="N96" s="17"/>
      <c r="O96" s="4"/>
    </row>
    <row r="97">
      <c r="D97" s="16"/>
      <c r="G97" s="17"/>
      <c r="H97" s="1"/>
      <c r="J97" s="4"/>
      <c r="K97" s="4"/>
      <c r="L97" s="17"/>
      <c r="M97" s="17"/>
      <c r="N97" s="17"/>
      <c r="O97" s="4"/>
    </row>
    <row r="98">
      <c r="D98" s="16"/>
      <c r="G98" s="17"/>
      <c r="H98" s="1"/>
      <c r="J98" s="4"/>
      <c r="K98" s="4"/>
      <c r="L98" s="17"/>
      <c r="M98" s="17"/>
      <c r="N98" s="17"/>
      <c r="O98" s="4"/>
    </row>
    <row r="99">
      <c r="D99" s="16"/>
      <c r="G99" s="17"/>
      <c r="H99" s="1"/>
      <c r="J99" s="4"/>
      <c r="K99" s="4"/>
      <c r="L99" s="17"/>
      <c r="M99" s="17"/>
      <c r="N99" s="17"/>
      <c r="O99" s="4"/>
    </row>
    <row r="100">
      <c r="D100" s="16"/>
      <c r="G100" s="17"/>
      <c r="H100" s="1"/>
      <c r="J100" s="4"/>
      <c r="K100" s="4"/>
      <c r="L100" s="17"/>
      <c r="M100" s="17"/>
      <c r="N100" s="17"/>
      <c r="O100" s="4"/>
    </row>
    <row r="101">
      <c r="D101" s="16"/>
      <c r="G101" s="17"/>
      <c r="H101" s="1"/>
      <c r="J101" s="4"/>
      <c r="K101" s="4"/>
      <c r="L101" s="17"/>
      <c r="M101" s="17"/>
      <c r="N101" s="17"/>
      <c r="O101" s="4"/>
    </row>
    <row r="102">
      <c r="D102" s="16"/>
      <c r="G102" s="17"/>
      <c r="H102" s="1"/>
      <c r="J102" s="4"/>
      <c r="K102" s="4"/>
      <c r="L102" s="17"/>
      <c r="M102" s="17"/>
      <c r="N102" s="17"/>
      <c r="O102" s="4"/>
    </row>
    <row r="103">
      <c r="D103" s="16"/>
      <c r="G103" s="17"/>
      <c r="H103" s="1"/>
      <c r="J103" s="4"/>
      <c r="K103" s="4"/>
      <c r="L103" s="17"/>
      <c r="M103" s="17"/>
      <c r="N103" s="17"/>
      <c r="O103" s="4"/>
    </row>
    <row r="104">
      <c r="D104" s="16"/>
      <c r="G104" s="17"/>
      <c r="H104" s="1"/>
      <c r="J104" s="4"/>
      <c r="K104" s="4"/>
      <c r="L104" s="17"/>
      <c r="M104" s="17"/>
      <c r="N104" s="17"/>
      <c r="O104" s="4"/>
    </row>
    <row r="105">
      <c r="D105" s="16"/>
      <c r="G105" s="17"/>
      <c r="H105" s="1"/>
      <c r="J105" s="4"/>
      <c r="K105" s="4"/>
      <c r="L105" s="17"/>
      <c r="M105" s="17"/>
      <c r="N105" s="17"/>
      <c r="O105" s="4"/>
    </row>
    <row r="106">
      <c r="D106" s="16"/>
      <c r="G106" s="17"/>
      <c r="H106" s="1"/>
      <c r="J106" s="4"/>
      <c r="K106" s="4"/>
      <c r="L106" s="17"/>
      <c r="M106" s="17"/>
      <c r="N106" s="17"/>
      <c r="O106" s="4"/>
    </row>
    <row r="107">
      <c r="D107" s="16"/>
      <c r="G107" s="17"/>
      <c r="H107" s="1"/>
      <c r="J107" s="4"/>
      <c r="K107" s="4"/>
      <c r="L107" s="17"/>
      <c r="M107" s="17"/>
      <c r="N107" s="17"/>
      <c r="O107" s="4"/>
    </row>
    <row r="108">
      <c r="D108" s="16"/>
      <c r="G108" s="17"/>
      <c r="H108" s="1"/>
      <c r="J108" s="4"/>
      <c r="K108" s="4"/>
      <c r="L108" s="17"/>
      <c r="M108" s="17"/>
      <c r="N108" s="17"/>
      <c r="O108" s="4"/>
    </row>
    <row r="109">
      <c r="D109" s="16"/>
      <c r="G109" s="17"/>
      <c r="H109" s="1"/>
      <c r="J109" s="4"/>
      <c r="K109" s="4"/>
      <c r="L109" s="17"/>
      <c r="M109" s="17"/>
      <c r="N109" s="17"/>
      <c r="O109" s="4"/>
    </row>
    <row r="110">
      <c r="D110" s="16"/>
      <c r="G110" s="17"/>
      <c r="H110" s="1"/>
      <c r="J110" s="4"/>
      <c r="K110" s="4"/>
      <c r="L110" s="17"/>
      <c r="M110" s="17"/>
      <c r="N110" s="17"/>
      <c r="O110" s="4"/>
    </row>
    <row r="111">
      <c r="D111" s="16"/>
      <c r="G111" s="17"/>
      <c r="H111" s="1"/>
      <c r="J111" s="4"/>
      <c r="K111" s="4"/>
      <c r="L111" s="17"/>
      <c r="M111" s="17"/>
      <c r="N111" s="17"/>
      <c r="O111" s="4"/>
    </row>
    <row r="112">
      <c r="D112" s="16"/>
      <c r="G112" s="17"/>
      <c r="H112" s="1"/>
      <c r="J112" s="4"/>
      <c r="K112" s="4"/>
      <c r="L112" s="17"/>
      <c r="M112" s="17"/>
      <c r="N112" s="17"/>
      <c r="O112" s="4"/>
    </row>
    <row r="113">
      <c r="D113" s="16"/>
      <c r="G113" s="17"/>
      <c r="H113" s="1"/>
      <c r="J113" s="4"/>
      <c r="K113" s="4"/>
      <c r="L113" s="17"/>
      <c r="M113" s="17"/>
      <c r="N113" s="17"/>
      <c r="O113" s="4"/>
    </row>
    <row r="114">
      <c r="D114" s="16"/>
      <c r="G114" s="17"/>
      <c r="H114" s="1"/>
      <c r="J114" s="4"/>
      <c r="K114" s="4"/>
      <c r="L114" s="17"/>
      <c r="M114" s="17"/>
      <c r="N114" s="17"/>
      <c r="O114" s="4"/>
    </row>
    <row r="115">
      <c r="D115" s="16"/>
      <c r="G115" s="17"/>
      <c r="H115" s="1"/>
      <c r="J115" s="4"/>
      <c r="K115" s="4"/>
      <c r="L115" s="17"/>
      <c r="M115" s="17"/>
      <c r="N115" s="17"/>
      <c r="O115" s="4"/>
    </row>
    <row r="116">
      <c r="D116" s="16"/>
      <c r="G116" s="17"/>
      <c r="H116" s="1"/>
      <c r="J116" s="4"/>
      <c r="K116" s="4"/>
      <c r="L116" s="17"/>
      <c r="M116" s="17"/>
      <c r="N116" s="17"/>
      <c r="O116" s="4"/>
    </row>
    <row r="117">
      <c r="D117" s="16"/>
      <c r="G117" s="17"/>
      <c r="H117" s="1"/>
      <c r="J117" s="4"/>
      <c r="K117" s="4"/>
      <c r="L117" s="17"/>
      <c r="M117" s="17"/>
      <c r="N117" s="17"/>
      <c r="O117" s="4"/>
    </row>
    <row r="118">
      <c r="D118" s="16"/>
      <c r="G118" s="17"/>
      <c r="H118" s="1"/>
      <c r="J118" s="4"/>
      <c r="K118" s="4"/>
      <c r="L118" s="17"/>
      <c r="M118" s="17"/>
      <c r="N118" s="17"/>
      <c r="O118" s="4"/>
    </row>
    <row r="119">
      <c r="D119" s="16"/>
      <c r="G119" s="17"/>
      <c r="H119" s="1"/>
      <c r="J119" s="4"/>
      <c r="K119" s="4"/>
      <c r="L119" s="17"/>
      <c r="M119" s="17"/>
      <c r="N119" s="17"/>
      <c r="O119" s="4"/>
    </row>
    <row r="120">
      <c r="D120" s="16"/>
      <c r="G120" s="17"/>
      <c r="H120" s="1"/>
      <c r="J120" s="4"/>
      <c r="K120" s="4"/>
      <c r="L120" s="17"/>
      <c r="M120" s="17"/>
      <c r="N120" s="17"/>
      <c r="O120" s="4"/>
    </row>
    <row r="121">
      <c r="D121" s="16"/>
      <c r="G121" s="17"/>
      <c r="H121" s="1"/>
      <c r="J121" s="4"/>
      <c r="K121" s="4"/>
      <c r="L121" s="17"/>
      <c r="M121" s="17"/>
      <c r="N121" s="17"/>
      <c r="O121" s="4"/>
    </row>
    <row r="122">
      <c r="D122" s="16"/>
      <c r="G122" s="17"/>
      <c r="H122" s="1"/>
      <c r="J122" s="4"/>
      <c r="K122" s="4"/>
      <c r="L122" s="17"/>
      <c r="M122" s="17"/>
      <c r="N122" s="17"/>
      <c r="O122" s="4"/>
    </row>
    <row r="123">
      <c r="D123" s="16"/>
      <c r="G123" s="17"/>
      <c r="H123" s="1"/>
      <c r="J123" s="4"/>
      <c r="K123" s="4"/>
      <c r="L123" s="17"/>
      <c r="M123" s="17"/>
      <c r="N123" s="17"/>
      <c r="O123" s="4"/>
    </row>
    <row r="124">
      <c r="D124" s="16"/>
      <c r="G124" s="17"/>
      <c r="H124" s="1"/>
      <c r="J124" s="4"/>
      <c r="K124" s="4"/>
      <c r="L124" s="17"/>
      <c r="M124" s="17"/>
      <c r="N124" s="17"/>
      <c r="O124" s="4"/>
    </row>
    <row r="125">
      <c r="D125" s="16"/>
      <c r="G125" s="17"/>
      <c r="H125" s="1"/>
      <c r="J125" s="4"/>
      <c r="K125" s="4"/>
      <c r="L125" s="17"/>
      <c r="M125" s="17"/>
      <c r="N125" s="17"/>
      <c r="O125" s="4"/>
    </row>
  </sheetData>
  <customSheetViews>
    <customSheetView guid="{AF199ACE-369F-4CC9-9F63-49B6E81DF312}" filter="1" showAutoFilter="1">
      <autoFilter ref="$A$1:$AP$25">
        <sortState ref="A1:AP25">
          <sortCondition ref="H1:H25"/>
        </sortState>
      </autoFilter>
    </customSheetView>
  </customSheetViews>
  <printOptions gridLines="1" horizontalCentered="1"/>
  <pageMargins bottom="0.75" footer="0.0" header="0.0" left="0.25" right="0.25" top="0.75"/>
  <pageSetup paperSize="9" scale="75" orientation="landscape" pageOrder="overThenDown"/>
  <drawing r:id="rId1"/>
</worksheet>
</file>